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135" windowWidth="14385" windowHeight="11700" tabRatio="1000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externalReferences>
    <externalReference r:id="rId14"/>
  </externalReference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передача'!$G$65:$J$65</definedName>
    <definedName name="EE_TOTAL_DISBALANCE">'46 - передача'!$F$65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'REESTR_ORG'!$T$182:$T$249</definedName>
    <definedName name="post_without_enes_name">'REESTR_ORG'!$X$182:$X$248</definedName>
    <definedName name="potr_name">'REESTR_ORG'!$AN$182</definedName>
    <definedName name="POWER_DISBALANCE">'46 - передача'!$G$114:$J$114</definedName>
    <definedName name="POWER_TOTAL_DISBALANCE">'46 - передача'!$F$114</definedName>
    <definedName name="REESTR_TEMP">'REESTR'!$A$2:$C$5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передача'!$C$118</definedName>
    <definedName name="ROW_MARKER_2">'46 - передача'!$C$133</definedName>
    <definedName name="sbwt_name">'REESTR_ORG'!$H$182:$H$210</definedName>
    <definedName name="sbwt_name_o">'REESTR_ORG'!$AV$182:$AV$211</definedName>
    <definedName name="sbwt_name_oep">'REESTR_ORG'!$AZ$182:$AZ$211</definedName>
    <definedName name="sbwt_name_p">'REESTR_ORG'!$P$182:$P$211</definedName>
    <definedName name="sbwt_post_name">'REESTR_ORG'!$AR$182:$AR$277</definedName>
    <definedName name="title_post_name">'REESTR_ORG'!$AB$182:$AD$249</definedName>
    <definedName name="title_post_without_enes_name">'REESTR_ORG'!$AF$182:$AH$248</definedName>
    <definedName name="title_sbwt_name">'REESTR_ORG'!$L$182:$N$210</definedName>
    <definedName name="title_tso_name">'REESTR_ORG'!$D$182:$F$258</definedName>
    <definedName name="tso_name">'REESTR_ORG'!$A$182:$A$258</definedName>
    <definedName name="tso_name_p">'REESTR_ORG'!$AJ$182:$AJ$326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<sst xmlns="http://schemas.openxmlformats.org/spreadsheetml/2006/main" count="3814" uniqueCount="684">
  <si>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</si>
  <si>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</si>
  <si>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</si>
  <si>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</si>
  <si>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</si>
  <si>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</si>
  <si>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</si>
  <si>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</si>
  <si>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</si>
  <si>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</si>
  <si>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</si>
  <si>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</si>
  <si>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</si>
  <si>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</si>
  <si>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</si>
  <si>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</si>
  <si>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</si>
  <si>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</si>
  <si>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</si>
  <si>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</si>
  <si>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</si>
  <si>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</si>
  <si>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</si>
  <si>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</si>
  <si>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</si>
  <si>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</si>
  <si>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</si>
  <si>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</si>
  <si>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</si>
  <si>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</si>
  <si>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</si>
  <si>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</si>
  <si>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</si>
  <si>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</si>
  <si>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</si>
  <si>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</si>
  <si>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</si>
  <si>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</si>
  <si>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</si>
  <si>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</si>
  <si>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</si>
  <si>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</si>
  <si>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</si>
  <si>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</si>
  <si>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</si>
  <si>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</si>
  <si>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</si>
  <si>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</si>
  <si>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</si>
  <si>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</si>
  <si>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</si>
  <si>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</si>
  <si>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</si>
  <si>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</si>
  <si>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</si>
  <si>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</si>
  <si>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</si>
  <si>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</si>
  <si>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</si>
  <si>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</si>
  <si>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</si>
  <si>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</si>
  <si>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</si>
  <si>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</si>
  <si>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</si>
  <si>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</si>
  <si>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</si>
  <si>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</si>
  <si>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</si>
  <si>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</si>
  <si>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</si>
  <si>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</si>
  <si>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</si>
  <si>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</si>
  <si>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</si>
  <si>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</si>
  <si>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</si>
  <si>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</si>
  <si>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</si>
  <si>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</si>
  <si>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</si>
  <si>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</si>
  <si>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</si>
  <si>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</si>
  <si>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</si>
  <si>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</si>
  <si>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</si>
  <si>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</si>
  <si>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</si>
  <si>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</si>
  <si>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</si>
  <si>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</si>
  <si>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</si>
  <si>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</si>
  <si>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</si>
  <si>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</si>
  <si>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</si>
  <si>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</si>
  <si>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</si>
  <si>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</si>
  <si>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</si>
  <si>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</si>
  <si>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</si>
  <si>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</si>
  <si>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</si>
  <si>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</si>
  <si>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</si>
  <si>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</si>
  <si>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</si>
  <si>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</si>
  <si>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</si>
  <si>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</si>
  <si>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</si>
  <si>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</si>
  <si>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</si>
  <si>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</si>
  <si>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</si>
  <si>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</si>
  <si>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</si>
  <si>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</si>
  <si>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</si>
  <si>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</si>
  <si>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</si>
  <si>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</si>
  <si>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</si>
  <si>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</si>
  <si>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</si>
  <si>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</si>
  <si>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</si>
  <si>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</si>
  <si>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</si>
  <si>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</si>
  <si>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</si>
  <si>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</si>
  <si>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</si>
  <si>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</si>
  <si>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</si>
  <si>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</si>
  <si>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</si>
  <si>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</si>
  <si>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</si>
  <si>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</si>
  <si>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</si>
  <si>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</si>
  <si>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</si>
  <si>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</si>
  <si>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</si>
  <si>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</si>
  <si>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</si>
  <si>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</si>
  <si>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</si>
  <si>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</si>
  <si>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</si>
  <si>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</si>
  <si>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</si>
  <si>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</si>
  <si>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</si>
  <si>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</si>
  <si>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</si>
  <si>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</si>
  <si>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</si>
  <si>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</si>
  <si>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</si>
  <si>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</si>
  <si>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</si>
  <si>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</si>
  <si>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</si>
  <si>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</si>
  <si>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</si>
  <si>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</si>
  <si>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</si>
  <si>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</si>
  <si>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</si>
  <si>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</si>
  <si>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</si>
  <si>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</si>
  <si>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</si>
  <si>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</si>
  <si>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</si>
  <si>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</si>
  <si>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</si>
  <si>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</si>
  <si>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</si>
  <si>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</si>
  <si>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</si>
  <si>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</si>
  <si>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</si>
  <si>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</si>
  <si>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</si>
  <si>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</si>
  <si>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</si>
  <si>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</si>
  <si>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</si>
  <si>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</si>
  <si>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</si>
  <si>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</si>
  <si>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</si>
  <si>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</si>
  <si>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</si>
  <si>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</si>
  <si>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</si>
  <si>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</si>
  <si>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</si>
  <si>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</si>
  <si>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</si>
  <si>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</si>
  <si>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</si>
  <si>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</si>
  <si>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</si>
  <si>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</si>
  <si>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</si>
  <si>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</si>
  <si>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</si>
  <si>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</si>
  <si>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</si>
  <si>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</si>
  <si>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</si>
  <si>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</si>
  <si>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</si>
  <si>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</si>
  <si>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</si>
  <si>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</si>
  <si>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</si>
  <si>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</si>
  <si>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</si>
  <si>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</si>
  <si>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</si>
  <si>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</si>
  <si>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</si>
  <si>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</si>
  <si>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</si>
  <si>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</si>
  <si>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</si>
  <si>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</si>
  <si>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</si>
  <si>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</si>
  <si>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</si>
  <si>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</si>
  <si>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</si>
  <si>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</si>
  <si>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</si>
  <si>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</si>
  <si>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</si>
  <si>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</si>
  <si>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</si>
  <si>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</si>
  <si>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</si>
  <si>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</si>
  <si>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</si>
  <si>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</si>
  <si>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</si>
  <si>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</si>
  <si>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</si>
  <si>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</si>
  <si>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</si>
  <si>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</si>
  <si>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</si>
  <si>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</si>
  <si>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</si>
  <si>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</si>
  <si>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</si>
  <si>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</si>
  <si>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</si>
  <si>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</si>
  <si>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</si>
  <si>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</si>
  <si>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</si>
  <si>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</si>
  <si>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</si>
  <si>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</si>
  <si>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</si>
  <si>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</si>
  <si>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</si>
  <si>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</si>
  <si>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</si>
  <si>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</si>
  <si>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</si>
  <si>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</si>
  <si>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</si>
  <si>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</si>
  <si>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</si>
  <si>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</si>
  <si>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</si>
  <si>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</si>
  <si>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</si>
  <si>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</si>
  <si>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</si>
  <si>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</si>
  <si>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</si>
  <si>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</si>
  <si>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</si>
  <si>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</si>
  <si>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</si>
  <si>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</si>
  <si>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</si>
  <si>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</si>
  <si>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</si>
  <si>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</si>
  <si>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</si>
  <si>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</si>
  <si>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</si>
  <si>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</si>
  <si>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</si>
  <si>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</si>
  <si>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</si>
  <si>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</si>
  <si>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</si>
  <si>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</si>
  <si>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</si>
  <si>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</si>
  <si>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</si>
  <si>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</si>
  <si>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</si>
  <si>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</si>
  <si>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</si>
  <si>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</si>
  <si>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</si>
  <si>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</si>
  <si>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</si>
  <si>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</si>
  <si>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</si>
  <si>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</si>
  <si>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</si>
  <si>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</si>
  <si>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</si>
  <si>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</si>
  <si>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</si>
  <si>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</si>
  <si>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</si>
  <si>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</si>
  <si>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</si>
  <si>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</si>
  <si>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</si>
  <si>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</si>
  <si>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</si>
  <si>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</si>
  <si>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</si>
  <si>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</si>
  <si>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</si>
  <si>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</si>
  <si>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</si>
  <si>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</si>
  <si>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</si>
  <si>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</si>
  <si>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</si>
  <si>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</si>
  <si>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</si>
  <si>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</si>
  <si>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</si>
  <si>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</si>
  <si>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</si>
  <si>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</si>
  <si>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</si>
  <si>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</si>
  <si>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</si>
  <si>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</si>
  <si>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</si>
  <si>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</si>
  <si>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</si>
  <si>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</si>
  <si>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</si>
  <si>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</si>
  <si>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</si>
  <si>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</si>
  <si>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</si>
  <si>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</si>
  <si>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</si>
  <si>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</si>
  <si>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</si>
  <si>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</si>
  <si>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</si>
  <si>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</si>
  <si>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</si>
  <si>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</si>
  <si>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</si>
  <si>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</si>
  <si>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</si>
  <si>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</si>
  <si>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</si>
  <si>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</si>
  <si>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</si>
  <si>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</si>
  <si>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</si>
  <si>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</si>
  <si>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АО "Оборонэнергосбыт"</t>
  </si>
  <si>
    <t>7704731218</t>
  </si>
  <si>
    <t>771501001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</si>
  <si>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</si>
  <si>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</si>
  <si>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</si>
  <si>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</si>
  <si>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</si>
  <si>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</si>
  <si>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</si>
  <si>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</si>
  <si>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</si>
  <si>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</si>
  <si>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</si>
  <si>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</si>
  <si>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</si>
  <si>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</si>
  <si>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</si>
  <si>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</si>
  <si>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</si>
  <si>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</si>
  <si>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</si>
  <si>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</si>
  <si>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</si>
  <si>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</si>
  <si>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</si>
  <si>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</si>
  <si>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</si>
  <si>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</si>
  <si>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</si>
  <si>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</si>
  <si>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</si>
  <si>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</si>
  <si>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</si>
  <si>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</si>
  <si>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</si>
  <si>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</si>
  <si>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</si>
  <si>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</si>
  <si>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</si>
  <si>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</si>
  <si>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</si>
  <si>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</si>
  <si>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</si>
  <si>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</si>
  <si>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</si>
  <si>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</si>
  <si>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</si>
  <si>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</si>
  <si>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</si>
  <si>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</si>
  <si>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</si>
  <si>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</si>
  <si>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</si>
  <si>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</si>
  <si>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</si>
  <si>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</si>
  <si>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</si>
  <si>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</si>
  <si>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</si>
  <si>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</si>
  <si>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</si>
  <si>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</si>
  <si>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</si>
  <si>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</si>
  <si>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</si>
  <si>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</si>
  <si>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</si>
  <si>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</si>
  <si>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</si>
  <si>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</si>
  <si>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АО "Нефтегазтехнология-Энергия"</t>
  </si>
  <si>
    <t>2349017673</t>
  </si>
  <si>
    <t>234901001</t>
  </si>
  <si>
    <t>АО "Энергосервис"</t>
  </si>
  <si>
    <t>7709571825</t>
  </si>
  <si>
    <t>770301001</t>
  </si>
  <si>
    <t>ЗАО "КНПЗ-КЭН"</t>
  </si>
  <si>
    <t>2309021440</t>
  </si>
  <si>
    <t>ЗАО "Пластформ"</t>
  </si>
  <si>
    <t>2302012743</t>
  </si>
  <si>
    <t>ЗАО "Энергоресурс"</t>
  </si>
  <si>
    <t>7715832761</t>
  </si>
  <si>
    <t>МРЭСК ООО</t>
  </si>
  <si>
    <t>2349025515</t>
  </si>
  <si>
    <t>ОАО "Аванта"</t>
  </si>
  <si>
    <t>2309013175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</si>
  <si>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</si>
  <si>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</si>
  <si>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</si>
  <si>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</si>
  <si>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</si>
  <si>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</si>
  <si>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</si>
  <si>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</si>
  <si>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</si>
  <si>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</si>
  <si>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</si>
  <si>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</si>
  <si>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</si>
  <si>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</si>
  <si>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</si>
  <si>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</si>
  <si>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</si>
  <si>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</si>
  <si>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</si>
  <si>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</si>
  <si>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</si>
  <si>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</si>
  <si>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</si>
  <si>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"Туапсинский морской торговый порт"</t>
  </si>
  <si>
    <t>2322001997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</si>
  <si>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</si>
  <si>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</si>
  <si>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</si>
  <si>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</si>
  <si>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</si>
  <si>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</si>
  <si>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</si>
  <si>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</si>
  <si>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</si>
  <si>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</si>
  <si>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</si>
  <si>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</si>
  <si>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</si>
  <si>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</si>
  <si>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</si>
  <si>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</si>
  <si>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</si>
  <si>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</si>
  <si>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</si>
  <si>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</si>
  <si>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"ИСКРА"</t>
  </si>
  <si>
    <t>2372001544</t>
  </si>
  <si>
    <t>237201001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</si>
  <si>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</si>
  <si>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</si>
  <si>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</si>
  <si>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</si>
  <si>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</si>
  <si>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</si>
  <si>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</si>
  <si>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</si>
  <si>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</si>
  <si>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</si>
  <si>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</si>
  <si>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</si>
  <si>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</si>
  <si>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</si>
  <si>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</si>
  <si>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</si>
  <si>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</si>
  <si>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</si>
  <si>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</si>
  <si>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</si>
  <si>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</si>
  <si>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</si>
  <si>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</si>
  <si>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</si>
  <si>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</si>
  <si>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</si>
  <si>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</si>
  <si>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"НСК"</t>
  </si>
  <si>
    <t>2315135421</t>
  </si>
  <si>
    <t>ООО "Первая строительная компания"</t>
  </si>
  <si>
    <t>2308120872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</si>
  <si>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</si>
  <si>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</si>
  <si>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</si>
  <si>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</si>
  <si>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</si>
  <si>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</si>
  <si>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</si>
  <si>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</si>
  <si>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</si>
  <si>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</si>
  <si>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</si>
  <si>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</si>
  <si>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</si>
  <si>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</si>
  <si>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</si>
  <si>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</si>
  <si>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</si>
  <si>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</si>
  <si>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</si>
  <si>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</si>
  <si>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</si>
  <si>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</si>
  <si>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</si>
  <si>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</si>
  <si>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</si>
  <si>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</si>
  <si>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</si>
  <si>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</si>
  <si>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</si>
  <si>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</si>
  <si>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</si>
  <si>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</si>
  <si>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</si>
  <si>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</si>
  <si>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</si>
  <si>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</si>
  <si>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</si>
  <si>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</si>
  <si>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</si>
  <si>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</si>
  <si>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</si>
  <si>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</si>
  <si>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</si>
  <si>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</si>
  <si>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</si>
  <si>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</si>
  <si>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</si>
  <si>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</si>
  <si>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</si>
  <si>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</si>
  <si>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</si>
  <si>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</si>
  <si>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</si>
  <si>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</si>
  <si>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</si>
  <si>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</si>
  <si>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</si>
  <si>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</si>
  <si>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</si>
  <si>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</si>
  <si>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</si>
  <si>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</si>
  <si>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</si>
  <si>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</si>
  <si>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</si>
  <si>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</si>
  <si>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</si>
  <si>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</si>
  <si>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</si>
  <si>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</si>
  <si>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</si>
  <si>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</si>
  <si>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</si>
  <si>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</si>
  <si>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</si>
  <si>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</si>
  <si>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</si>
  <si>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</si>
  <si>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</si>
  <si>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</si>
  <si>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</si>
  <si>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</si>
  <si>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</si>
  <si>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</si>
  <si>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</si>
  <si>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</si>
  <si>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</si>
  <si>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</si>
  <si>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</si>
  <si>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</si>
  <si>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</si>
  <si>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</si>
  <si>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</si>
  <si>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</si>
  <si>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</si>
  <si>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</si>
  <si>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</si>
  <si>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</si>
  <si>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</si>
  <si>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</si>
  <si>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</si>
  <si>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</si>
  <si>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</si>
  <si>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</si>
  <si>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</si>
  <si>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</si>
  <si>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</si>
  <si>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</si>
  <si>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</si>
  <si>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</si>
  <si>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</si>
  <si>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</si>
  <si>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</si>
  <si>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</si>
  <si>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</si>
  <si>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</si>
  <si>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18.02.2016 15:27:03</t>
  </si>
  <si>
    <t>г. Краснодар, ул. Сормовская, д. 3, оф. 451</t>
  </si>
  <si>
    <t>Черкашин В. А.</t>
  </si>
  <si>
    <t>88612314913</t>
  </si>
  <si>
    <t>Стороженко Г. Е</t>
  </si>
  <si>
    <t>Плетнева Л.В.</t>
  </si>
  <si>
    <t>Экономист</t>
  </si>
  <si>
    <t>krasnodarenergy@mail.ru</t>
  </si>
  <si>
    <t>Удалить</t>
  </si>
  <si>
    <t>1.2.1</t>
  </si>
  <si>
    <t>1.2.2</t>
  </si>
  <si>
    <t>1.3.1</t>
  </si>
  <si>
    <t>3.1.1</t>
  </si>
  <si>
    <t>3.1.2</t>
  </si>
  <si>
    <t>3.1.3</t>
  </si>
  <si>
    <t>3.2.1</t>
  </si>
  <si>
    <t>3.4.1</t>
  </si>
  <si>
    <t>ООО "КЦРРОТ"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</si>
</sst>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34" borderId="14" xfId="71" applyNumberFormat="1" applyFont="1" applyFill="1" applyBorder="1" applyAlignment="1" applyProtection="1">
      <alignment horizontal="right" vertical="center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34" borderId="11" xfId="71" applyNumberFormat="1" applyFont="1" applyFill="1" applyBorder="1" applyAlignment="1" applyProtection="1">
      <alignment horizontal="right" vertical="center"/>
      <protection/>
    </xf>
    <xf numFmtId="4" fontId="3" fillId="35" borderId="11" xfId="72" applyNumberFormat="1" applyFont="1" applyFill="1" applyBorder="1" applyAlignment="1" applyProtection="1">
      <alignment vertical="center"/>
      <protection locked="0"/>
    </xf>
    <xf numFmtId="4" fontId="3" fillId="35" borderId="21" xfId="72" applyNumberFormat="1" applyFont="1" applyFill="1" applyBorder="1" applyAlignment="1" applyProtection="1">
      <alignment vertical="center"/>
      <protection locked="0"/>
    </xf>
    <xf numFmtId="4" fontId="3" fillId="0" borderId="22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4" fontId="3" fillId="34" borderId="22" xfId="71" applyNumberFormat="1" applyFont="1" applyFill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" fontId="3" fillId="34" borderId="23" xfId="71" applyNumberFormat="1" applyFont="1" applyFill="1" applyBorder="1" applyAlignment="1" applyProtection="1">
      <alignment horizontal="right" vertical="center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6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6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6" borderId="20" xfId="44" applyFont="1" applyFill="1" applyBorder="1" applyAlignment="1" applyProtection="1">
      <alignment horizontal="left" vertical="center"/>
      <protection/>
    </xf>
    <xf numFmtId="0" fontId="3" fillId="37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6" borderId="24" xfId="44" applyFont="1" applyFill="1" applyBorder="1" applyAlignment="1" applyProtection="1">
      <alignment horizontal="left" vertical="center"/>
      <protection/>
    </xf>
    <xf numFmtId="0" fontId="17" fillId="36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5" xfId="70" applyFont="1" applyFill="1" applyBorder="1" applyAlignment="1" applyProtection="1">
      <alignment vertical="center"/>
      <protection/>
    </xf>
    <xf numFmtId="4" fontId="3" fillId="34" borderId="15" xfId="71" applyNumberFormat="1" applyFont="1" applyFill="1" applyBorder="1" applyAlignment="1" applyProtection="1">
      <alignment horizontal="right" vertical="center"/>
      <protection/>
    </xf>
    <xf numFmtId="4" fontId="6" fillId="34" borderId="11" xfId="76" applyNumberFormat="1" applyFont="1" applyFill="1" applyBorder="1" applyAlignment="1" applyProtection="1">
      <alignment horizontal="center" vertical="center"/>
      <protection/>
    </xf>
    <xf numFmtId="4" fontId="6" fillId="34" borderId="11" xfId="68" applyNumberFormat="1" applyFont="1" applyFill="1" applyBorder="1" applyAlignment="1" applyProtection="1">
      <alignment horizontal="center"/>
      <protection/>
    </xf>
    <xf numFmtId="4" fontId="6" fillId="34" borderId="0" xfId="68" applyNumberFormat="1" applyFont="1" applyFill="1" applyProtection="1">
      <alignment/>
      <protection/>
    </xf>
    <xf numFmtId="0" fontId="3" fillId="38" borderId="24" xfId="71" applyFont="1" applyFill="1" applyBorder="1" applyAlignment="1" applyProtection="1">
      <alignment horizontal="left" vertical="center" wrapText="1" indent="1"/>
      <protection/>
    </xf>
    <xf numFmtId="4" fontId="3" fillId="38" borderId="24" xfId="71" applyNumberFormat="1" applyFont="1" applyFill="1" applyBorder="1" applyAlignment="1" applyProtection="1">
      <alignment horizontal="right" vertical="center"/>
      <protection/>
    </xf>
    <xf numFmtId="4" fontId="3" fillId="38" borderId="24" xfId="72" applyNumberFormat="1" applyFont="1" applyFill="1" applyBorder="1" applyAlignment="1" applyProtection="1">
      <alignment vertical="center"/>
      <protection/>
    </xf>
    <xf numFmtId="0" fontId="13" fillId="36" borderId="16" xfId="44" applyFont="1" applyFill="1" applyBorder="1" applyAlignment="1" applyProtection="1">
      <alignment horizontal="left" vertical="center"/>
      <protection/>
    </xf>
    <xf numFmtId="0" fontId="3" fillId="34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9" borderId="0" xfId="0" applyNumberFormat="1" applyFont="1" applyFill="1" applyAlignment="1">
      <alignment horizontal="center" vertical="top"/>
    </xf>
    <xf numFmtId="0" fontId="0" fillId="40" borderId="0" xfId="0" applyNumberFormat="1" applyFill="1" applyAlignment="1">
      <alignment horizontal="right"/>
    </xf>
    <xf numFmtId="49" fontId="6" fillId="41" borderId="26" xfId="60" applyFont="1" applyFill="1" applyBorder="1" applyAlignment="1" applyProtection="1">
      <alignment horizontal="center" vertical="center" wrapText="1"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14" fillId="33" borderId="34" xfId="70" applyFont="1" applyFill="1" applyBorder="1" applyProtection="1">
      <alignment/>
      <protection/>
    </xf>
    <xf numFmtId="0" fontId="3" fillId="33" borderId="35" xfId="74" applyFont="1" applyFill="1" applyBorder="1" applyAlignment="1" applyProtection="1">
      <alignment horizontal="justify" vertical="center" wrapText="1"/>
      <protection/>
    </xf>
    <xf numFmtId="49" fontId="6" fillId="42" borderId="36" xfId="60" applyFont="1" applyFill="1" applyBorder="1" applyAlignment="1" applyProtection="1">
      <alignment horizontal="center" vertical="center" wrapText="1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14" fillId="33" borderId="38" xfId="70" applyFont="1" applyFill="1" applyBorder="1" applyAlignment="1" applyProtection="1">
      <alignment vertical="center"/>
      <protection/>
    </xf>
    <xf numFmtId="0" fontId="3" fillId="33" borderId="39" xfId="74" applyFont="1" applyFill="1" applyBorder="1" applyAlignment="1" applyProtection="1">
      <alignment horizontal="justify" vertical="center"/>
      <protection/>
    </xf>
    <xf numFmtId="0" fontId="23" fillId="0" borderId="36" xfId="74" applyFont="1" applyBorder="1" applyAlignment="1" applyProtection="1">
      <alignment horizontal="justify" vertical="center"/>
      <protection/>
    </xf>
    <xf numFmtId="0" fontId="23" fillId="33" borderId="37" xfId="74" applyFont="1" applyFill="1" applyBorder="1" applyAlignment="1" applyProtection="1">
      <alignment horizontal="justify" vertical="center"/>
      <protection/>
    </xf>
    <xf numFmtId="0" fontId="23" fillId="33" borderId="40" xfId="74" applyFont="1" applyFill="1" applyBorder="1" applyAlignment="1" applyProtection="1">
      <alignment horizontal="justify" vertical="center"/>
      <protection/>
    </xf>
    <xf numFmtId="0" fontId="6" fillId="33" borderId="41" xfId="69" applyFont="1" applyFill="1" applyBorder="1" applyAlignment="1" applyProtection="1">
      <alignment horizontal="center" vertical="center" wrapText="1"/>
      <protection/>
    </xf>
    <xf numFmtId="49" fontId="6" fillId="33" borderId="41" xfId="75" applyNumberFormat="1" applyFont="1" applyFill="1" applyBorder="1" applyAlignment="1" applyProtection="1">
      <alignment horizontal="center" vertical="center" wrapText="1"/>
      <protection/>
    </xf>
    <xf numFmtId="0" fontId="3" fillId="37" borderId="42" xfId="75" applyNumberFormat="1" applyFont="1" applyFill="1" applyBorder="1" applyAlignment="1" applyProtection="1">
      <alignment horizontal="center" vertical="center" wrapText="1"/>
      <protection locked="0"/>
    </xf>
    <xf numFmtId="0" fontId="3" fillId="37" borderId="43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1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0" fontId="6" fillId="33" borderId="45" xfId="75" applyNumberFormat="1" applyFont="1" applyFill="1" applyBorder="1" applyAlignment="1" applyProtection="1">
      <alignment horizontal="center" vertical="center" wrapText="1"/>
      <protection/>
    </xf>
    <xf numFmtId="49" fontId="3" fillId="34" borderId="46" xfId="75" applyNumberFormat="1" applyFont="1" applyFill="1" applyBorder="1" applyAlignment="1" applyProtection="1">
      <alignment horizontal="center" vertical="center" wrapText="1"/>
      <protection/>
    </xf>
    <xf numFmtId="49" fontId="3" fillId="34" borderId="47" xfId="75" applyNumberFormat="1" applyFont="1" applyFill="1" applyBorder="1" applyAlignment="1" applyProtection="1">
      <alignment horizontal="center" vertical="center" wrapText="1"/>
      <protection/>
    </xf>
    <xf numFmtId="49" fontId="3" fillId="33" borderId="48" xfId="75" applyNumberFormat="1" applyFont="1" applyFill="1" applyBorder="1" applyAlignment="1" applyProtection="1">
      <alignment horizontal="center" vertical="center" wrapText="1"/>
      <protection/>
    </xf>
    <xf numFmtId="49" fontId="3" fillId="35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35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35" borderId="51" xfId="75" applyNumberFormat="1" applyFont="1" applyFill="1" applyBorder="1" applyAlignment="1" applyProtection="1">
      <alignment horizontal="center" vertical="center" wrapText="1"/>
      <protection locked="0"/>
    </xf>
    <xf numFmtId="49" fontId="3" fillId="35" borderId="47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69" applyFont="1" applyFill="1" applyBorder="1" applyAlignment="1" applyProtection="1">
      <alignment vertical="center" wrapText="1"/>
      <protection/>
    </xf>
    <xf numFmtId="49" fontId="3" fillId="33" borderId="27" xfId="75" applyNumberFormat="1" applyFont="1" applyFill="1" applyBorder="1" applyAlignment="1" applyProtection="1">
      <alignment horizontal="center" vertical="center" wrapText="1"/>
      <protection/>
    </xf>
    <xf numFmtId="0" fontId="3" fillId="33" borderId="28" xfId="65" applyFont="1" applyFill="1" applyBorder="1" applyAlignment="1" applyProtection="1">
      <alignment vertical="center" wrapText="1"/>
      <protection/>
    </xf>
    <xf numFmtId="0" fontId="3" fillId="0" borderId="29" xfId="65" applyFont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1" xfId="69" applyFont="1" applyFill="1" applyBorder="1" applyAlignment="1" applyProtection="1">
      <alignment vertical="center" wrapText="1"/>
      <protection/>
    </xf>
    <xf numFmtId="0" fontId="3" fillId="33" borderId="31" xfId="69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33" xfId="75" applyNumberFormat="1" applyFont="1" applyFill="1" applyBorder="1" applyAlignment="1" applyProtection="1">
      <alignment horizontal="center" vertical="center" wrapText="1"/>
      <protection/>
    </xf>
    <xf numFmtId="0" fontId="3" fillId="33" borderId="34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3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7" borderId="54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35" borderId="54" xfId="75" applyFont="1" applyFill="1" applyBorder="1" applyAlignment="1" applyProtection="1">
      <alignment horizontal="center" vertical="center"/>
      <protection/>
    </xf>
    <xf numFmtId="0" fontId="29" fillId="34" borderId="54" xfId="69" applyFont="1" applyFill="1" applyBorder="1" applyAlignment="1" applyProtection="1">
      <alignment horizontal="center" vertical="center"/>
      <protection/>
    </xf>
    <xf numFmtId="49" fontId="3" fillId="33" borderId="53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3" xfId="73" applyFont="1" applyFill="1" applyBorder="1" applyAlignment="1" applyProtection="1">
      <alignment wrapText="1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49" fontId="3" fillId="33" borderId="57" xfId="67" applyFont="1" applyFill="1" applyBorder="1" applyProtection="1">
      <alignment vertical="top"/>
      <protection/>
    </xf>
    <xf numFmtId="0" fontId="15" fillId="41" borderId="41" xfId="71" applyFont="1" applyFill="1" applyBorder="1" applyAlignment="1" applyProtection="1">
      <alignment horizontal="center" vertical="center"/>
      <protection/>
    </xf>
    <xf numFmtId="0" fontId="15" fillId="41" borderId="42" xfId="71" applyFont="1" applyFill="1" applyBorder="1" applyAlignment="1" applyProtection="1">
      <alignment horizontal="center" vertical="center"/>
      <protection/>
    </xf>
    <xf numFmtId="0" fontId="6" fillId="41" borderId="43" xfId="0" applyFont="1" applyFill="1" applyBorder="1" applyAlignment="1" applyProtection="1">
      <alignment horizontal="center" vertical="center" wrapText="1"/>
      <protection/>
    </xf>
    <xf numFmtId="0" fontId="14" fillId="33" borderId="35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center" vertical="center" wrapText="1"/>
      <protection locked="0"/>
    </xf>
    <xf numFmtId="4" fontId="3" fillId="34" borderId="19" xfId="71" applyNumberFormat="1" applyFont="1" applyFill="1" applyBorder="1" applyAlignment="1" applyProtection="1">
      <alignment horizontal="right" vertical="center"/>
      <protection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6" borderId="0" xfId="44" applyFont="1" applyFill="1" applyBorder="1" applyAlignment="1" applyProtection="1">
      <alignment horizontal="left" vertical="center" indent="1"/>
      <protection/>
    </xf>
    <xf numFmtId="4" fontId="3" fillId="35" borderId="22" xfId="72" applyNumberFormat="1" applyFont="1" applyFill="1" applyBorder="1" applyAlignment="1" applyProtection="1">
      <alignment vertical="center"/>
      <protection locked="0"/>
    </xf>
    <xf numFmtId="0" fontId="3" fillId="0" borderId="23" xfId="71" applyFont="1" applyFill="1" applyBorder="1" applyAlignment="1" applyProtection="1">
      <alignment horizontal="left" vertical="center" wrapText="1"/>
      <protection/>
    </xf>
    <xf numFmtId="4" fontId="3" fillId="35" borderId="23" xfId="72" applyNumberFormat="1" applyFont="1" applyFill="1" applyBorder="1" applyAlignment="1" applyProtection="1">
      <alignment vertical="center"/>
      <protection locked="0"/>
    </xf>
    <xf numFmtId="4" fontId="3" fillId="34" borderId="12" xfId="71" applyNumberFormat="1" applyFont="1" applyFill="1" applyBorder="1" applyAlignment="1" applyProtection="1">
      <alignment horizontal="right" vertical="center"/>
      <protection/>
    </xf>
    <xf numFmtId="0" fontId="16" fillId="0" borderId="59" xfId="71" applyFont="1" applyBorder="1" applyAlignment="1" applyProtection="1">
      <alignment horizontal="center" vertical="center"/>
      <protection/>
    </xf>
    <xf numFmtId="0" fontId="16" fillId="33" borderId="59" xfId="71" applyFont="1" applyFill="1" applyBorder="1" applyAlignment="1" applyProtection="1">
      <alignment horizontal="center" vertical="center"/>
      <protection/>
    </xf>
    <xf numFmtId="49" fontId="3" fillId="0" borderId="60" xfId="71" applyNumberFormat="1" applyFont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13" fillId="36" borderId="61" xfId="44" applyNumberFormat="1" applyFont="1" applyFill="1" applyBorder="1" applyAlignment="1" applyProtection="1">
      <alignment horizontal="center" vertical="center"/>
      <protection/>
    </xf>
    <xf numFmtId="49" fontId="17" fillId="36" borderId="61" xfId="44" applyNumberFormat="1" applyFont="1" applyFill="1" applyBorder="1" applyAlignment="1" applyProtection="1">
      <alignment horizontal="left" vertical="center"/>
      <protection/>
    </xf>
    <xf numFmtId="49" fontId="3" fillId="38" borderId="62" xfId="71" applyNumberFormat="1" applyFont="1" applyFill="1" applyBorder="1" applyAlignment="1" applyProtection="1">
      <alignment horizontal="center" vertical="center"/>
      <protection/>
    </xf>
    <xf numFmtId="49" fontId="17" fillId="36" borderId="63" xfId="44" applyNumberFormat="1" applyFont="1" applyFill="1" applyBorder="1" applyAlignment="1" applyProtection="1">
      <alignment horizontal="left" vertical="center"/>
      <protection/>
    </xf>
    <xf numFmtId="49" fontId="3" fillId="0" borderId="64" xfId="71" applyNumberFormat="1" applyFont="1" applyBorder="1" applyAlignment="1" applyProtection="1">
      <alignment horizontal="center" vertical="center"/>
      <protection/>
    </xf>
    <xf numFmtId="49" fontId="17" fillId="36" borderId="62" xfId="44" applyNumberFormat="1" applyFont="1" applyFill="1" applyBorder="1" applyAlignment="1" applyProtection="1">
      <alignment horizontal="left" vertical="center"/>
      <protection/>
    </xf>
    <xf numFmtId="0" fontId="14" fillId="0" borderId="44" xfId="71" applyFont="1" applyBorder="1" applyAlignment="1" applyProtection="1">
      <alignment horizontal="center" vertical="center"/>
      <protection/>
    </xf>
    <xf numFmtId="0" fontId="14" fillId="0" borderId="65" xfId="71" applyFont="1" applyBorder="1" applyAlignment="1" applyProtection="1">
      <alignment horizontal="center" vertical="center" wrapText="1"/>
      <protection/>
    </xf>
    <xf numFmtId="0" fontId="14" fillId="0" borderId="65" xfId="71" applyNumberFormat="1" applyFont="1" applyBorder="1" applyAlignment="1" applyProtection="1">
      <alignment horizontal="center" vertical="center" wrapText="1"/>
      <protection/>
    </xf>
    <xf numFmtId="49" fontId="17" fillId="36" borderId="66" xfId="44" applyNumberFormat="1" applyFont="1" applyFill="1" applyBorder="1" applyAlignment="1" applyProtection="1">
      <alignment horizontal="left" vertical="center"/>
      <protection/>
    </xf>
    <xf numFmtId="0" fontId="13" fillId="36" borderId="67" xfId="44" applyFont="1" applyFill="1" applyBorder="1" applyAlignment="1" applyProtection="1">
      <alignment horizontal="left" vertical="center"/>
      <protection/>
    </xf>
    <xf numFmtId="0" fontId="17" fillId="36" borderId="67" xfId="44" applyFont="1" applyFill="1" applyBorder="1" applyAlignment="1" applyProtection="1">
      <alignment horizontal="left" vertical="center"/>
      <protection/>
    </xf>
    <xf numFmtId="0" fontId="14" fillId="0" borderId="46" xfId="71" applyNumberFormat="1" applyFont="1" applyBorder="1" applyAlignment="1" applyProtection="1">
      <alignment horizontal="center" vertical="center" wrapText="1"/>
      <protection/>
    </xf>
    <xf numFmtId="0" fontId="16" fillId="0" borderId="51" xfId="71" applyFont="1" applyBorder="1" applyAlignment="1" applyProtection="1">
      <alignment horizontal="center" vertical="center"/>
      <protection/>
    </xf>
    <xf numFmtId="0" fontId="16" fillId="33" borderId="51" xfId="71" applyFont="1" applyFill="1" applyBorder="1" applyAlignment="1" applyProtection="1">
      <alignment horizontal="center" vertical="center"/>
      <protection/>
    </xf>
    <xf numFmtId="4" fontId="3" fillId="34" borderId="68" xfId="71" applyNumberFormat="1" applyFont="1" applyFill="1" applyBorder="1" applyAlignment="1" applyProtection="1">
      <alignment horizontal="right" vertical="center"/>
      <protection/>
    </xf>
    <xf numFmtId="4" fontId="3" fillId="35" borderId="51" xfId="72" applyNumberFormat="1" applyFont="1" applyFill="1" applyBorder="1" applyAlignment="1" applyProtection="1">
      <alignment vertical="center"/>
      <protection locked="0"/>
    </xf>
    <xf numFmtId="4" fontId="3" fillId="34" borderId="51" xfId="71" applyNumberFormat="1" applyFont="1" applyFill="1" applyBorder="1" applyAlignment="1" applyProtection="1">
      <alignment horizontal="right" vertical="center"/>
      <protection/>
    </xf>
    <xf numFmtId="0" fontId="13" fillId="36" borderId="69" xfId="44" applyFont="1" applyFill="1" applyBorder="1" applyAlignment="1" applyProtection="1">
      <alignment horizontal="left" vertical="center"/>
      <protection/>
    </xf>
    <xf numFmtId="0" fontId="17" fillId="36" borderId="69" xfId="44" applyFont="1" applyFill="1" applyBorder="1" applyAlignment="1" applyProtection="1">
      <alignment horizontal="left" vertical="center"/>
      <protection/>
    </xf>
    <xf numFmtId="4" fontId="3" fillId="35" borderId="70" xfId="72" applyNumberFormat="1" applyFont="1" applyFill="1" applyBorder="1" applyAlignment="1" applyProtection="1">
      <alignment vertical="center"/>
      <protection locked="0"/>
    </xf>
    <xf numFmtId="4" fontId="3" fillId="38" borderId="50" xfId="72" applyNumberFormat="1" applyFont="1" applyFill="1" applyBorder="1" applyAlignment="1" applyProtection="1">
      <alignment vertical="center"/>
      <protection/>
    </xf>
    <xf numFmtId="0" fontId="17" fillId="36" borderId="71" xfId="44" applyFont="1" applyFill="1" applyBorder="1" applyAlignment="1" applyProtection="1">
      <alignment horizontal="left" vertical="center"/>
      <protection/>
    </xf>
    <xf numFmtId="4" fontId="3" fillId="33" borderId="51" xfId="71" applyNumberFormat="1" applyFont="1" applyFill="1" applyBorder="1" applyAlignment="1" applyProtection="1">
      <alignment horizontal="right" vertical="center"/>
      <protection/>
    </xf>
    <xf numFmtId="4" fontId="3" fillId="34" borderId="70" xfId="71" applyNumberFormat="1" applyFont="1" applyFill="1" applyBorder="1" applyAlignment="1" applyProtection="1">
      <alignment horizontal="right" vertical="center"/>
      <protection/>
    </xf>
    <xf numFmtId="4" fontId="3" fillId="35" borderId="68" xfId="72" applyNumberFormat="1" applyFont="1" applyFill="1" applyBorder="1" applyAlignment="1" applyProtection="1">
      <alignment vertical="center"/>
      <protection locked="0"/>
    </xf>
    <xf numFmtId="4" fontId="3" fillId="34" borderId="72" xfId="71" applyNumberFormat="1" applyFont="1" applyFill="1" applyBorder="1" applyAlignment="1" applyProtection="1">
      <alignment horizontal="right" vertical="center"/>
      <protection/>
    </xf>
    <xf numFmtId="0" fontId="17" fillId="36" borderId="50" xfId="44" applyFont="1" applyFill="1" applyBorder="1" applyAlignment="1" applyProtection="1">
      <alignment horizontal="left" vertical="center"/>
      <protection/>
    </xf>
    <xf numFmtId="0" fontId="17" fillId="36" borderId="73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4" borderId="14" xfId="71" applyNumberFormat="1" applyFont="1" applyFill="1" applyBorder="1" applyAlignment="1" applyProtection="1">
      <alignment horizontal="left" vertical="center" wrapText="1" indent="2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49" fontId="3" fillId="33" borderId="75" xfId="66" applyFont="1" applyFill="1" applyBorder="1" applyAlignment="1" applyProtection="1">
      <alignment horizontal="right" vertical="center" indent="1"/>
      <protection/>
    </xf>
    <xf numFmtId="49" fontId="17" fillId="35" borderId="76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76" xfId="66" applyFont="1" applyFill="1" applyBorder="1" applyAlignment="1" applyProtection="1">
      <alignment horizontal="left" vertical="center" wrapText="1"/>
      <protection locked="0"/>
    </xf>
    <xf numFmtId="49" fontId="3" fillId="35" borderId="77" xfId="66" applyFont="1" applyFill="1" applyBorder="1" applyAlignment="1" applyProtection="1">
      <alignment horizontal="left" vertical="center" wrapText="1"/>
      <protection locked="0"/>
    </xf>
    <xf numFmtId="49" fontId="3" fillId="33" borderId="78" xfId="66" applyFont="1" applyFill="1" applyBorder="1" applyAlignment="1" applyProtection="1">
      <alignment horizontal="right" vertical="center" indent="1"/>
      <protection/>
    </xf>
    <xf numFmtId="49" fontId="3" fillId="33" borderId="79" xfId="66" applyFont="1" applyFill="1" applyBorder="1" applyAlignment="1" applyProtection="1">
      <alignment horizontal="right" vertical="center" indent="1"/>
      <protection/>
    </xf>
    <xf numFmtId="49" fontId="3" fillId="35" borderId="80" xfId="66" applyFont="1" applyFill="1" applyBorder="1" applyAlignment="1" applyProtection="1">
      <alignment horizontal="left" vertical="center" wrapText="1"/>
      <protection locked="0"/>
    </xf>
    <xf numFmtId="49" fontId="3" fillId="35" borderId="81" xfId="66" applyFont="1" applyFill="1" applyBorder="1" applyAlignment="1" applyProtection="1">
      <alignment horizontal="left" vertical="center" wrapText="1"/>
      <protection locked="0"/>
    </xf>
    <xf numFmtId="49" fontId="3" fillId="35" borderId="82" xfId="66" applyFont="1" applyFill="1" applyBorder="1" applyAlignment="1" applyProtection="1">
      <alignment horizontal="left" vertical="center" wrapText="1"/>
      <protection locked="0"/>
    </xf>
    <xf numFmtId="49" fontId="3" fillId="33" borderId="83" xfId="66" applyFont="1" applyFill="1" applyBorder="1" applyAlignment="1" applyProtection="1">
      <alignment horizontal="right" vertical="center" indent="1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5" borderId="84" xfId="66" applyFont="1" applyFill="1" applyBorder="1" applyAlignment="1" applyProtection="1">
      <alignment horizontal="left" vertical="center" wrapText="1"/>
      <protection locked="0"/>
    </xf>
    <xf numFmtId="49" fontId="3" fillId="35" borderId="48" xfId="66" applyFont="1" applyFill="1" applyBorder="1" applyAlignment="1" applyProtection="1">
      <alignment horizontal="left" vertical="center" wrapText="1"/>
      <protection locked="0"/>
    </xf>
    <xf numFmtId="49" fontId="3" fillId="35" borderId="47" xfId="66" applyFont="1" applyFill="1" applyBorder="1" applyAlignment="1" applyProtection="1">
      <alignment horizontal="left" vertical="center" wrapText="1"/>
      <protection locked="0"/>
    </xf>
    <xf numFmtId="49" fontId="24" fillId="0" borderId="85" xfId="66" applyFont="1" applyBorder="1" applyAlignment="1" applyProtection="1">
      <alignment horizontal="center" vertical="center"/>
      <protection/>
    </xf>
    <xf numFmtId="0" fontId="30" fillId="0" borderId="85" xfId="61" applyFont="1" applyBorder="1" applyAlignment="1">
      <alignment horizontal="center"/>
      <protection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76" xfId="66" applyFont="1" applyFill="1" applyBorder="1" applyAlignment="1" applyProtection="1">
      <alignment horizontal="right" vertical="center" indent="1"/>
      <protection/>
    </xf>
    <xf numFmtId="49" fontId="17" fillId="35" borderId="76" xfId="45" applyNumberFormat="1" applyFont="1" applyFill="1" applyBorder="1" applyAlignment="1" applyProtection="1">
      <alignment horizontal="left" vertical="center" wrapText="1"/>
      <protection locked="0"/>
    </xf>
    <xf numFmtId="49" fontId="17" fillId="35" borderId="77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1" borderId="87" xfId="69" applyFont="1" applyFill="1" applyBorder="1" applyAlignment="1" applyProtection="1">
      <alignment horizontal="center" vertical="center" wrapText="1"/>
      <protection/>
    </xf>
    <xf numFmtId="0" fontId="6" fillId="41" borderId="88" xfId="69" applyFont="1" applyFill="1" applyBorder="1" applyAlignment="1" applyProtection="1">
      <alignment horizontal="center" vertical="center" wrapText="1"/>
      <protection/>
    </xf>
    <xf numFmtId="0" fontId="6" fillId="41" borderId="89" xfId="69" applyFont="1" applyFill="1" applyBorder="1" applyAlignment="1" applyProtection="1">
      <alignment horizontal="center" vertical="center" wrapText="1"/>
      <protection/>
    </xf>
    <xf numFmtId="0" fontId="25" fillId="0" borderId="85" xfId="61" applyFont="1" applyBorder="1" applyAlignment="1">
      <alignment horizontal="center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17" fillId="35" borderId="91" xfId="45" applyNumberFormat="1" applyFont="1" applyFill="1" applyBorder="1" applyAlignment="1" applyProtection="1">
      <alignment horizontal="left" vertical="center"/>
      <protection locked="0"/>
    </xf>
    <xf numFmtId="49" fontId="6" fillId="35" borderId="92" xfId="66" applyFont="1" applyFill="1" applyBorder="1" applyAlignment="1" applyProtection="1">
      <alignment horizontal="left" vertical="center"/>
      <protection locked="0"/>
    </xf>
    <xf numFmtId="49" fontId="6" fillId="35" borderId="93" xfId="66" applyFont="1" applyFill="1" applyBorder="1" applyAlignment="1" applyProtection="1">
      <alignment horizontal="left" vertical="center"/>
      <protection locked="0"/>
    </xf>
    <xf numFmtId="49" fontId="17" fillId="35" borderId="94" xfId="45" applyNumberFormat="1" applyFont="1" applyFill="1" applyBorder="1" applyAlignment="1" applyProtection="1">
      <alignment horizontal="left" vertical="center"/>
      <protection locked="0"/>
    </xf>
    <xf numFmtId="49" fontId="6" fillId="35" borderId="24" xfId="66" applyFont="1" applyFill="1" applyBorder="1" applyAlignment="1" applyProtection="1">
      <alignment horizontal="left" vertical="center"/>
      <protection locked="0"/>
    </xf>
    <xf numFmtId="49" fontId="6" fillId="35" borderId="50" xfId="66" applyFont="1" applyFill="1" applyBorder="1" applyAlignment="1" applyProtection="1">
      <alignment horizontal="left" vertical="center"/>
      <protection locked="0"/>
    </xf>
    <xf numFmtId="0" fontId="3" fillId="33" borderId="59" xfId="69" applyFont="1" applyFill="1" applyBorder="1" applyAlignment="1" applyProtection="1">
      <alignment horizontal="center" vertical="center" wrapText="1"/>
      <protection/>
    </xf>
    <xf numFmtId="49" fontId="3" fillId="33" borderId="59" xfId="75" applyNumberFormat="1" applyFont="1" applyFill="1" applyBorder="1" applyAlignment="1" applyProtection="1">
      <alignment horizontal="center" vertical="center" wrapText="1"/>
      <protection/>
    </xf>
    <xf numFmtId="49" fontId="3" fillId="33" borderId="45" xfId="75" applyNumberFormat="1" applyFont="1" applyFill="1" applyBorder="1" applyAlignment="1" applyProtection="1">
      <alignment horizontal="center" vertical="center" wrapText="1"/>
      <protection/>
    </xf>
    <xf numFmtId="0" fontId="3" fillId="33" borderId="62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9" xfId="69" applyFont="1" applyFill="1" applyBorder="1" applyAlignment="1" applyProtection="1">
      <alignment horizontal="right" vertical="center" wrapText="1"/>
      <protection/>
    </xf>
    <xf numFmtId="0" fontId="6" fillId="33" borderId="32" xfId="69" applyFont="1" applyFill="1" applyBorder="1" applyAlignment="1" applyProtection="1">
      <alignment horizontal="right" vertical="center" wrapText="1"/>
      <protection/>
    </xf>
    <xf numFmtId="0" fontId="6" fillId="41" borderId="95" xfId="69" applyFont="1" applyFill="1" applyBorder="1" applyAlignment="1" applyProtection="1">
      <alignment horizontal="center" vertical="center" wrapText="1"/>
      <protection/>
    </xf>
    <xf numFmtId="0" fontId="6" fillId="41" borderId="96" xfId="69" applyFont="1" applyFill="1" applyBorder="1" applyAlignment="1" applyProtection="1">
      <alignment horizontal="center" vertical="center" wrapText="1"/>
      <protection/>
    </xf>
    <xf numFmtId="0" fontId="6" fillId="41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4" borderId="42" xfId="75" applyNumberFormat="1" applyFont="1" applyFill="1" applyBorder="1" applyAlignment="1" applyProtection="1">
      <alignment horizontal="center" vertical="center" wrapText="1"/>
      <protection/>
    </xf>
    <xf numFmtId="49" fontId="6" fillId="34" borderId="43" xfId="75" applyNumberFormat="1" applyFont="1" applyFill="1" applyBorder="1" applyAlignment="1" applyProtection="1">
      <alignment horizontal="center" vertical="center" wrapText="1"/>
      <protection/>
    </xf>
    <xf numFmtId="49" fontId="3" fillId="34" borderId="42" xfId="75" applyNumberFormat="1" applyFont="1" applyFill="1" applyBorder="1" applyAlignment="1" applyProtection="1">
      <alignment horizontal="center" vertical="center" wrapText="1"/>
      <protection/>
    </xf>
    <xf numFmtId="49" fontId="3" fillId="34" borderId="43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8" borderId="59" xfId="71" applyFont="1" applyFill="1" applyBorder="1" applyAlignment="1" applyProtection="1">
      <alignment horizontal="left" vertical="center" indent="15"/>
      <protection/>
    </xf>
    <xf numFmtId="0" fontId="6" fillId="38" borderId="11" xfId="71" applyFont="1" applyFill="1" applyBorder="1" applyAlignment="1" applyProtection="1">
      <alignment horizontal="left" vertical="center" indent="15"/>
      <protection/>
    </xf>
    <xf numFmtId="0" fontId="6" fillId="38" borderId="51" xfId="71" applyFont="1" applyFill="1" applyBorder="1" applyAlignment="1" applyProtection="1">
      <alignment horizontal="left" vertical="center" indent="15"/>
      <protection/>
    </xf>
    <xf numFmtId="0" fontId="15" fillId="41" borderId="95" xfId="70" applyFont="1" applyFill="1" applyBorder="1" applyAlignment="1" applyProtection="1">
      <alignment horizontal="center" vertical="center" wrapText="1"/>
      <protection/>
    </xf>
    <xf numFmtId="0" fontId="15" fillId="41" borderId="96" xfId="70" applyFont="1" applyFill="1" applyBorder="1" applyAlignment="1" applyProtection="1">
      <alignment horizontal="center" vertical="center" wrapText="1"/>
      <protection/>
    </xf>
    <xf numFmtId="0" fontId="15" fillId="41" borderId="97" xfId="70" applyFont="1" applyFill="1" applyBorder="1" applyAlignment="1" applyProtection="1">
      <alignment horizontal="center" vertical="center" wrapText="1"/>
      <protection/>
    </xf>
    <xf numFmtId="0" fontId="6" fillId="38" borderId="59" xfId="71" applyFont="1" applyFill="1" applyBorder="1" applyAlignment="1" applyProtection="1">
      <alignment horizontal="left" vertical="center" indent="11"/>
      <protection/>
    </xf>
    <xf numFmtId="0" fontId="6" fillId="38" borderId="11" xfId="71" applyFont="1" applyFill="1" applyBorder="1" applyAlignment="1" applyProtection="1">
      <alignment horizontal="left" vertical="center" indent="11"/>
      <protection/>
    </xf>
    <xf numFmtId="0" fontId="6" fillId="38" borderId="51" xfId="71" applyFont="1" applyFill="1" applyBorder="1" applyAlignment="1" applyProtection="1">
      <alignment horizontal="left" vertical="center" indent="11"/>
      <protection/>
    </xf>
    <xf numFmtId="0" fontId="6" fillId="38" borderId="62" xfId="71" applyFont="1" applyFill="1" applyBorder="1" applyAlignment="1" applyProtection="1">
      <alignment horizontal="left" vertical="center" indent="15"/>
      <protection/>
    </xf>
    <xf numFmtId="0" fontId="6" fillId="38" borderId="24" xfId="71" applyFont="1" applyFill="1" applyBorder="1" applyAlignment="1" applyProtection="1">
      <alignment horizontal="left" vertical="center" indent="15"/>
      <protection/>
    </xf>
    <xf numFmtId="0" fontId="6" fillId="38" borderId="50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99;&#1081;%20&#1072;&#1082;&#1090;%20&#1084;&#1072;&#1088;&#109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"/>
      <sheetName val="Акт-баланс"/>
      <sheetName val="Сводный акт"/>
    </sheetNames>
    <sheetDataSet>
      <sheetData sheetId="1">
        <row r="23">
          <cell r="D23">
            <v>186601</v>
          </cell>
          <cell r="E23">
            <v>186095</v>
          </cell>
          <cell r="F23">
            <v>3760735</v>
          </cell>
          <cell r="G23">
            <v>787644</v>
          </cell>
        </row>
        <row r="25">
          <cell r="F25">
            <v>130870</v>
          </cell>
        </row>
        <row r="27">
          <cell r="F27">
            <v>157512.00000000006</v>
          </cell>
          <cell r="G27">
            <v>1536</v>
          </cell>
        </row>
        <row r="31">
          <cell r="F31">
            <v>43332</v>
          </cell>
        </row>
        <row r="34">
          <cell r="F34">
            <v>710811</v>
          </cell>
          <cell r="G34">
            <v>3879992</v>
          </cell>
        </row>
        <row r="35">
          <cell r="F35">
            <v>189298</v>
          </cell>
        </row>
        <row r="37">
          <cell r="G37">
            <v>123092</v>
          </cell>
        </row>
        <row r="38">
          <cell r="F38">
            <v>85654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28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75" t="str">
        <f>"Версия "&amp;GetVersion()</f>
        <v>Версия 1.1</v>
      </c>
      <c r="O2" s="275"/>
      <c r="P2" s="275"/>
      <c r="Q2" s="169"/>
    </row>
    <row r="3" spans="2:17" s="13" customFormat="1" ht="30.75" customHeight="1" thickBot="1">
      <c r="B3" s="168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94"/>
      <c r="P29" s="195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94"/>
      <c r="P30" s="195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94"/>
      <c r="P34" s="195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94"/>
      <c r="P35" s="195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94"/>
      <c r="P36" s="195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M17" sqref="M17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9"/>
      <c r="E3" s="160"/>
      <c r="F3" s="161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7"/>
      <c r="E4" s="294" t="s">
        <v>180</v>
      </c>
      <c r="F4" s="295"/>
      <c r="G4" s="296"/>
      <c r="H4" s="165"/>
      <c r="M4" s="25" t="s">
        <v>122</v>
      </c>
      <c r="N4" s="1">
        <f>N2-2</f>
        <v>2014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299" t="s">
        <v>61</v>
      </c>
      <c r="G6" s="300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2016</v>
      </c>
      <c r="G8" s="146" t="s">
        <v>5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301" t="s">
        <v>526</v>
      </c>
      <c r="G10" s="302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527</v>
      </c>
      <c r="G12" s="303" t="s">
        <v>666</v>
      </c>
      <c r="H12" s="165"/>
    </row>
    <row r="13" spans="1:8" ht="24" customHeight="1" thickBot="1">
      <c r="A13" s="2"/>
      <c r="D13" s="157"/>
      <c r="E13" s="149" t="s">
        <v>21</v>
      </c>
      <c r="F13" s="151" t="s">
        <v>395</v>
      </c>
      <c r="G13" s="303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0" customHeight="1">
      <c r="A15" s="29"/>
      <c r="D15" s="157"/>
      <c r="E15" s="297" t="s">
        <v>22</v>
      </c>
      <c r="F15" s="298"/>
      <c r="G15" s="153" t="s">
        <v>667</v>
      </c>
      <c r="H15" s="165"/>
    </row>
    <row r="16" spans="1:8" ht="30" customHeight="1">
      <c r="A16" s="29"/>
      <c r="D16" s="157"/>
      <c r="E16" s="290" t="s">
        <v>23</v>
      </c>
      <c r="F16" s="291"/>
      <c r="G16" s="154" t="s">
        <v>667</v>
      </c>
      <c r="H16" s="165"/>
    </row>
    <row r="17" spans="1:8" ht="21" customHeight="1">
      <c r="A17" s="29"/>
      <c r="D17" s="157"/>
      <c r="E17" s="287" t="s">
        <v>24</v>
      </c>
      <c r="F17" s="30" t="s">
        <v>25</v>
      </c>
      <c r="G17" s="154" t="s">
        <v>668</v>
      </c>
      <c r="H17" s="165"/>
    </row>
    <row r="18" spans="1:8" ht="21" customHeight="1">
      <c r="A18" s="29"/>
      <c r="D18" s="157"/>
      <c r="E18" s="287"/>
      <c r="F18" s="30" t="s">
        <v>250</v>
      </c>
      <c r="G18" s="154" t="s">
        <v>669</v>
      </c>
      <c r="H18" s="165"/>
    </row>
    <row r="19" spans="1:8" ht="21" customHeight="1">
      <c r="A19" s="29"/>
      <c r="D19" s="157"/>
      <c r="E19" s="287" t="s">
        <v>26</v>
      </c>
      <c r="F19" s="30" t="s">
        <v>25</v>
      </c>
      <c r="G19" s="154" t="s">
        <v>670</v>
      </c>
      <c r="H19" s="165"/>
    </row>
    <row r="20" spans="1:8" ht="21" customHeight="1">
      <c r="A20" s="29"/>
      <c r="D20" s="157"/>
      <c r="E20" s="287"/>
      <c r="F20" s="30" t="s">
        <v>250</v>
      </c>
      <c r="G20" s="154" t="s">
        <v>669</v>
      </c>
      <c r="H20" s="165"/>
    </row>
    <row r="21" spans="1:8" ht="21" customHeight="1">
      <c r="A21" s="29"/>
      <c r="B21" s="5"/>
      <c r="D21" s="158"/>
      <c r="E21" s="288" t="s">
        <v>27</v>
      </c>
      <c r="F21" s="6" t="s">
        <v>25</v>
      </c>
      <c r="G21" s="155" t="s">
        <v>671</v>
      </c>
      <c r="H21" s="166"/>
    </row>
    <row r="22" spans="1:8" ht="21" customHeight="1">
      <c r="A22" s="29"/>
      <c r="B22" s="5"/>
      <c r="D22" s="158"/>
      <c r="E22" s="288"/>
      <c r="F22" s="6" t="s">
        <v>28</v>
      </c>
      <c r="G22" s="155" t="s">
        <v>672</v>
      </c>
      <c r="H22" s="166"/>
    </row>
    <row r="23" spans="1:8" ht="21" customHeight="1">
      <c r="A23" s="29"/>
      <c r="B23" s="5"/>
      <c r="D23" s="158"/>
      <c r="E23" s="288"/>
      <c r="F23" s="30" t="s">
        <v>250</v>
      </c>
      <c r="G23" s="155" t="s">
        <v>669</v>
      </c>
      <c r="H23" s="166"/>
    </row>
    <row r="24" spans="1:8" ht="21" customHeight="1" thickBot="1">
      <c r="A24" s="29"/>
      <c r="B24" s="5"/>
      <c r="D24" s="158"/>
      <c r="E24" s="289"/>
      <c r="F24" s="152" t="s">
        <v>29</v>
      </c>
      <c r="G24" s="156" t="s">
        <v>673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8"/>
  <sheetViews>
    <sheetView showGridLines="0" tabSelected="1" zoomScalePageLayoutView="0" workbookViewId="0" topLeftCell="C33">
      <selection activeCell="J34" sqref="J34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5210.993</v>
      </c>
      <c r="G18" s="77">
        <f>SUM(G19,G20,G25,G29)</f>
        <v>186.601</v>
      </c>
      <c r="H18" s="77">
        <f>SUM(H19,H20,H25,H29)</f>
        <v>186.095</v>
      </c>
      <c r="I18" s="77">
        <f>SUM(I19,I20,I25,I29)</f>
        <v>4049.117</v>
      </c>
      <c r="J18" s="233">
        <f>SUM(J19,J20,J25,J29)</f>
        <v>789.18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4"/>
      <c r="K19" s="53"/>
    </row>
    <row r="20" spans="1:11" ht="24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5051.945000000001</v>
      </c>
      <c r="G20" s="67">
        <f>SUM(G21:G24)</f>
        <v>186.601</v>
      </c>
      <c r="H20" s="67">
        <f>SUM(H21:H24)</f>
        <v>186.095</v>
      </c>
      <c r="I20" s="67">
        <f>SUM(I21:I24)</f>
        <v>3891.605</v>
      </c>
      <c r="J20" s="235">
        <f>SUM(J21:J24)</f>
        <v>787.644</v>
      </c>
      <c r="K20" s="53"/>
    </row>
    <row r="21" spans="1:11" s="103" customFormat="1" ht="15" customHeight="1" hidden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251" t="s">
        <v>674</v>
      </c>
      <c r="D22" s="247" t="s">
        <v>675</v>
      </c>
      <c r="E22" s="88" t="s">
        <v>607</v>
      </c>
      <c r="F22" s="67">
        <f>SUM(G22:J22)</f>
        <v>4921.075000000001</v>
      </c>
      <c r="G22" s="70">
        <f>'[1]Акт-баланс'!$D$23/1000</f>
        <v>186.601</v>
      </c>
      <c r="H22" s="70">
        <f>'[1]Акт-баланс'!$E$23/1000</f>
        <v>186.095</v>
      </c>
      <c r="I22" s="70">
        <f>'[1]Акт-баланс'!$F$23/1000</f>
        <v>3760.735</v>
      </c>
      <c r="J22" s="71">
        <f>'[1]Акт-баланс'!$G$23/1000</f>
        <v>787.644</v>
      </c>
      <c r="K22" s="84"/>
    </row>
    <row r="23" spans="1:11" s="103" customFormat="1" ht="15" customHeight="1">
      <c r="A23" s="82"/>
      <c r="B23" s="65"/>
      <c r="C23" s="251" t="s">
        <v>674</v>
      </c>
      <c r="D23" s="247" t="s">
        <v>676</v>
      </c>
      <c r="E23" s="88" t="s">
        <v>480</v>
      </c>
      <c r="F23" s="67">
        <f>SUM(G23:J23)</f>
        <v>130.87</v>
      </c>
      <c r="G23" s="70">
        <v>0</v>
      </c>
      <c r="H23" s="70">
        <v>0</v>
      </c>
      <c r="I23" s="70">
        <f>'[1]Акт-баланс'!$F$25/1000</f>
        <v>130.87</v>
      </c>
      <c r="J23" s="71">
        <v>0</v>
      </c>
      <c r="K23" s="84"/>
    </row>
    <row r="24" spans="1:11" s="103" customFormat="1" ht="15" customHeight="1">
      <c r="A24" s="82"/>
      <c r="B24" s="65"/>
      <c r="C24" s="83"/>
      <c r="D24" s="219"/>
      <c r="E24" s="81" t="s">
        <v>188</v>
      </c>
      <c r="F24" s="87"/>
      <c r="G24" s="87"/>
      <c r="H24" s="87"/>
      <c r="I24" s="87"/>
      <c r="J24" s="237"/>
      <c r="K24" s="84"/>
    </row>
    <row r="25" spans="1:11" ht="24" customHeight="1">
      <c r="A25" s="63"/>
      <c r="B25" s="64"/>
      <c r="C25" s="52"/>
      <c r="D25" s="217" t="s">
        <v>160</v>
      </c>
      <c r="E25" s="43" t="s">
        <v>138</v>
      </c>
      <c r="F25" s="67">
        <f>SUM(G25:J25)</f>
        <v>159.04800000000006</v>
      </c>
      <c r="G25" s="67">
        <f>SUM(G26:G28)</f>
        <v>0</v>
      </c>
      <c r="H25" s="67">
        <f>SUM(H26:H28)</f>
        <v>0</v>
      </c>
      <c r="I25" s="67">
        <f>SUM(I26:I28)</f>
        <v>157.51200000000006</v>
      </c>
      <c r="J25" s="235">
        <f>SUM(J26:J28)</f>
        <v>1.536</v>
      </c>
      <c r="K25" s="53"/>
    </row>
    <row r="26" spans="1:11" s="103" customFormat="1" ht="15" customHeight="1" hidden="1">
      <c r="A26" s="82"/>
      <c r="B26" s="65"/>
      <c r="C26" s="83"/>
      <c r="D26" s="218" t="s">
        <v>182</v>
      </c>
      <c r="E26" s="85"/>
      <c r="F26" s="85"/>
      <c r="G26" s="85"/>
      <c r="H26" s="85"/>
      <c r="I26" s="85"/>
      <c r="J26" s="236"/>
      <c r="K26" s="84"/>
    </row>
    <row r="27" spans="1:11" s="103" customFormat="1" ht="15" customHeight="1">
      <c r="A27" s="82"/>
      <c r="B27" s="65"/>
      <c r="C27" s="251" t="s">
        <v>674</v>
      </c>
      <c r="D27" s="247" t="s">
        <v>677</v>
      </c>
      <c r="E27" s="88" t="s">
        <v>300</v>
      </c>
      <c r="F27" s="67">
        <f>SUM(G27:J27)</f>
        <v>159.04800000000006</v>
      </c>
      <c r="G27" s="70">
        <v>0</v>
      </c>
      <c r="H27" s="70">
        <v>0</v>
      </c>
      <c r="I27" s="70">
        <f>'[1]Акт-баланс'!$F$27/1000</f>
        <v>157.51200000000006</v>
      </c>
      <c r="J27" s="71">
        <f>'[1]Акт-баланс'!$G$27/1000</f>
        <v>1.536</v>
      </c>
      <c r="K27" s="84"/>
    </row>
    <row r="28" spans="1:11" s="103" customFormat="1" ht="15" customHeight="1">
      <c r="A28" s="82"/>
      <c r="B28" s="65"/>
      <c r="C28" s="83"/>
      <c r="D28" s="219"/>
      <c r="E28" s="81" t="s">
        <v>187</v>
      </c>
      <c r="F28" s="87"/>
      <c r="G28" s="87"/>
      <c r="H28" s="87"/>
      <c r="I28" s="87"/>
      <c r="J28" s="237"/>
      <c r="K28" s="84"/>
    </row>
    <row r="29" spans="1:11" ht="24" customHeight="1">
      <c r="A29" s="63"/>
      <c r="B29" s="64"/>
      <c r="C29" s="52"/>
      <c r="D29" s="217" t="s">
        <v>241</v>
      </c>
      <c r="E29" s="43" t="s">
        <v>242</v>
      </c>
      <c r="F29" s="67">
        <f>SUM(G29:J29)</f>
        <v>0</v>
      </c>
      <c r="G29" s="70"/>
      <c r="H29" s="70"/>
      <c r="I29" s="70"/>
      <c r="J29" s="234"/>
      <c r="K29" s="53"/>
    </row>
    <row r="30" spans="1:11" ht="30" customHeight="1">
      <c r="A30" s="63"/>
      <c r="B30" s="64"/>
      <c r="C30" s="52"/>
      <c r="D30" s="217" t="s">
        <v>130</v>
      </c>
      <c r="E30" s="44" t="s">
        <v>139</v>
      </c>
      <c r="F30" s="67">
        <f>SUM(H30:J30)</f>
        <v>3952.015</v>
      </c>
      <c r="G30" s="68"/>
      <c r="H30" s="69">
        <f>H31</f>
        <v>186.601</v>
      </c>
      <c r="I30" s="69">
        <f>I31+I32</f>
        <v>372.696</v>
      </c>
      <c r="J30" s="235">
        <f>J31+J32+J33</f>
        <v>3392.718</v>
      </c>
      <c r="K30" s="53"/>
    </row>
    <row r="31" spans="1:11" ht="24" customHeight="1">
      <c r="A31" s="63"/>
      <c r="B31" s="64"/>
      <c r="C31" s="52"/>
      <c r="D31" s="217" t="s">
        <v>161</v>
      </c>
      <c r="E31" s="43" t="s">
        <v>0</v>
      </c>
      <c r="F31" s="67">
        <f>SUM(H31:J31)</f>
        <v>186.601</v>
      </c>
      <c r="G31" s="68"/>
      <c r="H31" s="70">
        <v>186.601</v>
      </c>
      <c r="I31" s="70"/>
      <c r="J31" s="234"/>
      <c r="K31" s="53"/>
    </row>
    <row r="32" spans="1:11" ht="24" customHeight="1">
      <c r="A32" s="63"/>
      <c r="B32" s="64"/>
      <c r="C32" s="52"/>
      <c r="D32" s="217" t="s">
        <v>162</v>
      </c>
      <c r="E32" s="43" t="s">
        <v>156</v>
      </c>
      <c r="F32" s="67">
        <f>SUM(I32:J32)</f>
        <v>372.696</v>
      </c>
      <c r="G32" s="68"/>
      <c r="H32" s="68"/>
      <c r="I32" s="70">
        <v>372.696</v>
      </c>
      <c r="J32" s="234"/>
      <c r="K32" s="53"/>
    </row>
    <row r="33" spans="1:11" ht="24" customHeight="1">
      <c r="A33" s="63"/>
      <c r="B33" s="64"/>
      <c r="C33" s="52"/>
      <c r="D33" s="217" t="s">
        <v>163</v>
      </c>
      <c r="E33" s="43" t="s">
        <v>157</v>
      </c>
      <c r="F33" s="67">
        <f>SUM(J33)</f>
        <v>3392.718</v>
      </c>
      <c r="G33" s="72"/>
      <c r="H33" s="72"/>
      <c r="I33" s="72"/>
      <c r="J33" s="238">
        <v>3392.718</v>
      </c>
      <c r="K33" s="53"/>
    </row>
    <row r="34" spans="1:11" ht="9" customHeight="1">
      <c r="A34" s="63"/>
      <c r="B34" s="64"/>
      <c r="C34" s="52"/>
      <c r="D34" s="220"/>
      <c r="E34" s="117"/>
      <c r="F34" s="118"/>
      <c r="G34" s="119"/>
      <c r="H34" s="119"/>
      <c r="I34" s="119"/>
      <c r="J34" s="239"/>
      <c r="K34" s="53"/>
    </row>
    <row r="35" spans="1:11" ht="30" customHeight="1">
      <c r="A35" s="63"/>
      <c r="B35" s="64"/>
      <c r="C35" s="52"/>
      <c r="D35" s="217" t="s">
        <v>164</v>
      </c>
      <c r="E35" s="44" t="s">
        <v>140</v>
      </c>
      <c r="F35" s="67">
        <f>SUM(G35:J35)</f>
        <v>4946.525000000001</v>
      </c>
      <c r="G35" s="69">
        <f>SUM(G36,G42,G46,G49,G53)</f>
        <v>0</v>
      </c>
      <c r="H35" s="69">
        <f>SUM(H36,H42,H46,H49,H53)</f>
        <v>0</v>
      </c>
      <c r="I35" s="69">
        <f>SUM(I36,I42,I46,I49,I53)</f>
        <v>943.441</v>
      </c>
      <c r="J35" s="235">
        <f>SUM(J36,J42,J46,J49,J53)</f>
        <v>4003.0840000000003</v>
      </c>
      <c r="K35" s="53"/>
    </row>
    <row r="36" spans="1:11" ht="24" customHeight="1">
      <c r="A36" s="63"/>
      <c r="B36" s="64"/>
      <c r="C36" s="52"/>
      <c r="D36" s="217" t="s">
        <v>165</v>
      </c>
      <c r="E36" s="43" t="s">
        <v>230</v>
      </c>
      <c r="F36" s="67">
        <f>SUM(G36:J36)</f>
        <v>4903.193</v>
      </c>
      <c r="G36" s="67">
        <f>SUM(G37:G41)</f>
        <v>0</v>
      </c>
      <c r="H36" s="67">
        <f>SUM(H37:H41)</f>
        <v>0</v>
      </c>
      <c r="I36" s="67">
        <f>SUM(I37:I41)</f>
        <v>900.109</v>
      </c>
      <c r="J36" s="235">
        <f>SUM(J37:J41)</f>
        <v>4003.0840000000003</v>
      </c>
      <c r="K36" s="53"/>
    </row>
    <row r="37" spans="1:11" s="103" customFormat="1" ht="15" customHeight="1" hidden="1">
      <c r="A37" s="82"/>
      <c r="B37" s="65"/>
      <c r="C37" s="83"/>
      <c r="D37" s="218" t="s">
        <v>183</v>
      </c>
      <c r="E37" s="85"/>
      <c r="F37" s="85"/>
      <c r="G37" s="85"/>
      <c r="H37" s="85"/>
      <c r="I37" s="85"/>
      <c r="J37" s="236"/>
      <c r="K37" s="84"/>
    </row>
    <row r="38" spans="1:11" s="103" customFormat="1" ht="15" customHeight="1">
      <c r="A38" s="82"/>
      <c r="B38" s="65"/>
      <c r="C38" s="251" t="s">
        <v>674</v>
      </c>
      <c r="D38" s="247" t="s">
        <v>678</v>
      </c>
      <c r="E38" s="88" t="s">
        <v>391</v>
      </c>
      <c r="F38" s="67">
        <f>SUM(G38:J38)</f>
        <v>4590.803</v>
      </c>
      <c r="G38" s="70">
        <v>0</v>
      </c>
      <c r="H38" s="70">
        <v>0</v>
      </c>
      <c r="I38" s="70">
        <f>'[1]Акт-баланс'!$F$34/1000</f>
        <v>710.811</v>
      </c>
      <c r="J38" s="71">
        <f>'[1]Акт-баланс'!$G$34/1000</f>
        <v>3879.992</v>
      </c>
      <c r="K38" s="84"/>
    </row>
    <row r="39" spans="1:11" s="103" customFormat="1" ht="15" customHeight="1">
      <c r="A39" s="82"/>
      <c r="B39" s="65"/>
      <c r="C39" s="251" t="s">
        <v>674</v>
      </c>
      <c r="D39" s="247" t="s">
        <v>679</v>
      </c>
      <c r="E39" s="88" t="s">
        <v>445</v>
      </c>
      <c r="F39" s="67">
        <f>SUM(G39:J39)</f>
        <v>189.298</v>
      </c>
      <c r="G39" s="70">
        <v>0</v>
      </c>
      <c r="H39" s="70">
        <v>0</v>
      </c>
      <c r="I39" s="70">
        <f>'[1]Акт-баланс'!$F$35/1000</f>
        <v>189.298</v>
      </c>
      <c r="J39" s="71">
        <v>0</v>
      </c>
      <c r="K39" s="84"/>
    </row>
    <row r="40" spans="1:11" s="103" customFormat="1" ht="15" customHeight="1">
      <c r="A40" s="82"/>
      <c r="B40" s="65"/>
      <c r="C40" s="251" t="s">
        <v>674</v>
      </c>
      <c r="D40" s="247" t="s">
        <v>680</v>
      </c>
      <c r="E40" s="88" t="s">
        <v>393</v>
      </c>
      <c r="F40" s="67">
        <f>SUM(G40:J40)</f>
        <v>123.092</v>
      </c>
      <c r="G40" s="70">
        <v>0</v>
      </c>
      <c r="H40" s="70">
        <v>0</v>
      </c>
      <c r="I40" s="70">
        <v>0</v>
      </c>
      <c r="J40" s="71">
        <f>'[1]Акт-баланс'!$G$37/1000</f>
        <v>123.092</v>
      </c>
      <c r="K40" s="84"/>
    </row>
    <row r="41" spans="1:11" s="103" customFormat="1" ht="15" customHeight="1">
      <c r="A41" s="82"/>
      <c r="B41" s="65"/>
      <c r="C41" s="83"/>
      <c r="D41" s="219"/>
      <c r="E41" s="81" t="s">
        <v>189</v>
      </c>
      <c r="F41" s="87"/>
      <c r="G41" s="87"/>
      <c r="H41" s="87"/>
      <c r="I41" s="87"/>
      <c r="J41" s="237"/>
      <c r="K41" s="84"/>
    </row>
    <row r="42" spans="1:11" ht="24" customHeight="1">
      <c r="A42" s="63"/>
      <c r="B42" s="64"/>
      <c r="C42" s="52"/>
      <c r="D42" s="217" t="s">
        <v>166</v>
      </c>
      <c r="E42" s="43" t="s">
        <v>141</v>
      </c>
      <c r="F42" s="67">
        <f>SUM(G42:J42)</f>
        <v>0</v>
      </c>
      <c r="G42" s="67">
        <f>SUM(G43:G45)</f>
        <v>0</v>
      </c>
      <c r="H42" s="67">
        <f>SUM(H43:H45)</f>
        <v>0</v>
      </c>
      <c r="I42" s="67">
        <f>SUM(I43:I45)</f>
        <v>0</v>
      </c>
      <c r="J42" s="235">
        <f>SUM(J43:J45)</f>
        <v>0</v>
      </c>
      <c r="K42" s="53"/>
    </row>
    <row r="43" spans="1:11" s="103" customFormat="1" ht="15" customHeight="1" hidden="1">
      <c r="A43" s="82"/>
      <c r="B43" s="65"/>
      <c r="C43" s="83"/>
      <c r="D43" s="218" t="s">
        <v>184</v>
      </c>
      <c r="E43" s="85"/>
      <c r="F43" s="85"/>
      <c r="G43" s="85"/>
      <c r="H43" s="85"/>
      <c r="I43" s="85"/>
      <c r="J43" s="236"/>
      <c r="K43" s="84"/>
    </row>
    <row r="44" spans="1:11" s="103" customFormat="1" ht="15" customHeight="1">
      <c r="A44" s="82"/>
      <c r="B44" s="65"/>
      <c r="C44" s="251" t="s">
        <v>674</v>
      </c>
      <c r="D44" s="247" t="s">
        <v>681</v>
      </c>
      <c r="E44" s="88" t="s">
        <v>607</v>
      </c>
      <c r="F44" s="67">
        <f>SUM(G44:J44)</f>
        <v>0</v>
      </c>
      <c r="G44" s="70"/>
      <c r="H44" s="70"/>
      <c r="I44" s="70"/>
      <c r="J44" s="71"/>
      <c r="K44" s="84"/>
    </row>
    <row r="45" spans="1:11" s="103" customFormat="1" ht="15" customHeight="1">
      <c r="A45" s="82"/>
      <c r="B45" s="65"/>
      <c r="C45" s="83"/>
      <c r="D45" s="219"/>
      <c r="E45" s="81" t="s">
        <v>188</v>
      </c>
      <c r="F45" s="87"/>
      <c r="G45" s="87"/>
      <c r="H45" s="87"/>
      <c r="I45" s="87"/>
      <c r="J45" s="237"/>
      <c r="K45" s="84"/>
    </row>
    <row r="46" spans="1:11" ht="24" customHeight="1">
      <c r="A46" s="63"/>
      <c r="B46" s="64"/>
      <c r="C46" s="52"/>
      <c r="D46" s="217" t="s">
        <v>167</v>
      </c>
      <c r="E46" s="43" t="s">
        <v>142</v>
      </c>
      <c r="F46" s="67">
        <f>SUM(G46:J46)</f>
        <v>0</v>
      </c>
      <c r="G46" s="67">
        <f>SUM(G47:G48)</f>
        <v>0</v>
      </c>
      <c r="H46" s="67">
        <f>SUM(H47:H48)</f>
        <v>0</v>
      </c>
      <c r="I46" s="67">
        <f>SUM(I47:I48)</f>
        <v>0</v>
      </c>
      <c r="J46" s="235">
        <f>SUM(J47:J48)</f>
        <v>0</v>
      </c>
      <c r="K46" s="53"/>
    </row>
    <row r="47" spans="1:11" s="103" customFormat="1" ht="15" customHeight="1" hidden="1">
      <c r="A47" s="82"/>
      <c r="B47" s="65"/>
      <c r="C47" s="83"/>
      <c r="D47" s="218" t="s">
        <v>185</v>
      </c>
      <c r="E47" s="85"/>
      <c r="F47" s="85"/>
      <c r="G47" s="85"/>
      <c r="H47" s="85"/>
      <c r="I47" s="85"/>
      <c r="J47" s="236"/>
      <c r="K47" s="84"/>
    </row>
    <row r="48" spans="1:11" s="103" customFormat="1" ht="15" customHeight="1">
      <c r="A48" s="82"/>
      <c r="B48" s="65"/>
      <c r="C48" s="83"/>
      <c r="D48" s="219"/>
      <c r="E48" s="81" t="s">
        <v>187</v>
      </c>
      <c r="F48" s="87"/>
      <c r="G48" s="87"/>
      <c r="H48" s="87"/>
      <c r="I48" s="87"/>
      <c r="J48" s="237"/>
      <c r="K48" s="84"/>
    </row>
    <row r="49" spans="3:11" ht="24" customHeight="1">
      <c r="C49" s="83"/>
      <c r="D49" s="217" t="s">
        <v>168</v>
      </c>
      <c r="E49" s="105" t="s">
        <v>199</v>
      </c>
      <c r="F49" s="69">
        <f>SUM(G49:J49)</f>
        <v>43.332</v>
      </c>
      <c r="G49" s="69">
        <f>SUM(G50:G52)</f>
        <v>0</v>
      </c>
      <c r="H49" s="69">
        <f>SUM(H50:H52)</f>
        <v>0</v>
      </c>
      <c r="I49" s="69">
        <f>SUM(I50:I52)</f>
        <v>43.332</v>
      </c>
      <c r="J49" s="235">
        <f>SUM(J50:J52)</f>
        <v>0</v>
      </c>
      <c r="K49" s="84"/>
    </row>
    <row r="50" spans="1:11" s="103" customFormat="1" ht="15" customHeight="1" hidden="1">
      <c r="A50" s="82"/>
      <c r="B50" s="65"/>
      <c r="C50" s="83"/>
      <c r="D50" s="218" t="s">
        <v>233</v>
      </c>
      <c r="E50" s="85"/>
      <c r="F50" s="85"/>
      <c r="G50" s="85"/>
      <c r="H50" s="85"/>
      <c r="I50" s="85"/>
      <c r="J50" s="236"/>
      <c r="K50" s="84"/>
    </row>
    <row r="51" spans="1:11" s="103" customFormat="1" ht="15" customHeight="1">
      <c r="A51" s="82"/>
      <c r="B51" s="65"/>
      <c r="C51" s="251" t="s">
        <v>674</v>
      </c>
      <c r="D51" s="247" t="s">
        <v>682</v>
      </c>
      <c r="E51" s="88" t="s">
        <v>683</v>
      </c>
      <c r="F51" s="67">
        <f>SUM(G51:J51)</f>
        <v>43.332</v>
      </c>
      <c r="G51" s="70">
        <v>0</v>
      </c>
      <c r="H51" s="70">
        <v>0</v>
      </c>
      <c r="I51" s="70">
        <f>'[1]Акт-баланс'!$F$31/1000</f>
        <v>43.332</v>
      </c>
      <c r="J51" s="71">
        <v>0</v>
      </c>
      <c r="K51" s="84"/>
    </row>
    <row r="52" spans="3:11" ht="15" customHeight="1">
      <c r="C52" s="83"/>
      <c r="D52" s="221"/>
      <c r="E52" s="81" t="s">
        <v>202</v>
      </c>
      <c r="F52" s="107"/>
      <c r="G52" s="107"/>
      <c r="H52" s="107"/>
      <c r="I52" s="107"/>
      <c r="J52" s="240"/>
      <c r="K52" s="84"/>
    </row>
    <row r="53" spans="1:11" ht="24" customHeight="1">
      <c r="A53" s="63"/>
      <c r="B53" s="64"/>
      <c r="C53" s="52"/>
      <c r="D53" s="217" t="s">
        <v>238</v>
      </c>
      <c r="E53" s="43" t="s">
        <v>240</v>
      </c>
      <c r="F53" s="67">
        <f>SUM(G53:J53)</f>
        <v>0</v>
      </c>
      <c r="G53" s="67">
        <f>SUM(G54:G55)</f>
        <v>0</v>
      </c>
      <c r="H53" s="67">
        <f>SUM(H54:H55)</f>
        <v>0</v>
      </c>
      <c r="I53" s="67">
        <f>SUM(I54:I55)</f>
        <v>0</v>
      </c>
      <c r="J53" s="235">
        <f>SUM(J54:J55)</f>
        <v>0</v>
      </c>
      <c r="K53" s="53"/>
    </row>
    <row r="54" spans="1:11" s="103" customFormat="1" ht="15" customHeight="1" hidden="1">
      <c r="A54" s="82"/>
      <c r="B54" s="65"/>
      <c r="C54" s="83"/>
      <c r="D54" s="218" t="s">
        <v>239</v>
      </c>
      <c r="E54" s="85"/>
      <c r="F54" s="85"/>
      <c r="G54" s="85"/>
      <c r="H54" s="85"/>
      <c r="I54" s="85"/>
      <c r="J54" s="236"/>
      <c r="K54" s="84"/>
    </row>
    <row r="55" spans="1:11" s="103" customFormat="1" ht="15" customHeight="1">
      <c r="A55" s="82"/>
      <c r="B55" s="65"/>
      <c r="C55" s="83"/>
      <c r="D55" s="219"/>
      <c r="E55" s="81" t="s">
        <v>188</v>
      </c>
      <c r="F55" s="87"/>
      <c r="G55" s="87"/>
      <c r="H55" s="87"/>
      <c r="I55" s="87"/>
      <c r="J55" s="237"/>
      <c r="K55" s="84"/>
    </row>
    <row r="56" spans="1:11" ht="30" customHeight="1">
      <c r="A56" s="63"/>
      <c r="B56" s="64"/>
      <c r="C56" s="52"/>
      <c r="D56" s="217" t="s">
        <v>169</v>
      </c>
      <c r="E56" s="44" t="s">
        <v>144</v>
      </c>
      <c r="F56" s="67">
        <f>SUM(G56:I56)</f>
        <v>3952.015</v>
      </c>
      <c r="G56" s="69">
        <f>SUM(G31:J31)</f>
        <v>186.601</v>
      </c>
      <c r="H56" s="69">
        <f>SUM(G32:J32)</f>
        <v>372.696</v>
      </c>
      <c r="I56" s="69">
        <f>SUM(G33:J33)</f>
        <v>3392.718</v>
      </c>
      <c r="J56" s="241"/>
      <c r="K56" s="53"/>
    </row>
    <row r="57" spans="1:11" ht="30" customHeight="1">
      <c r="A57" s="63"/>
      <c r="B57" s="64"/>
      <c r="C57" s="52"/>
      <c r="D57" s="217" t="s">
        <v>170</v>
      </c>
      <c r="E57" s="44" t="s">
        <v>143</v>
      </c>
      <c r="F57" s="67">
        <f>SUM(G57:J57)</f>
        <v>0</v>
      </c>
      <c r="G57" s="70"/>
      <c r="H57" s="70"/>
      <c r="I57" s="70"/>
      <c r="J57" s="234"/>
      <c r="K57" s="53"/>
    </row>
    <row r="58" spans="1:11" ht="9" customHeight="1">
      <c r="A58" s="63"/>
      <c r="B58" s="64"/>
      <c r="C58" s="52"/>
      <c r="D58" s="220"/>
      <c r="E58" s="117"/>
      <c r="F58" s="118"/>
      <c r="G58" s="119"/>
      <c r="H58" s="119"/>
      <c r="I58" s="119"/>
      <c r="J58" s="239"/>
      <c r="K58" s="53"/>
    </row>
    <row r="59" spans="1:11" ht="30" customHeight="1">
      <c r="A59" s="63"/>
      <c r="B59" s="64"/>
      <c r="C59" s="52"/>
      <c r="D59" s="217" t="s">
        <v>171</v>
      </c>
      <c r="E59" s="44" t="s">
        <v>145</v>
      </c>
      <c r="F59" s="67">
        <f aca="true" t="shared" si="0" ref="F59:F65">SUM(G59:J59)</f>
        <v>264.46799999999996</v>
      </c>
      <c r="G59" s="69">
        <f>SUM(G60:G61)</f>
        <v>0</v>
      </c>
      <c r="H59" s="69">
        <f>SUM(H60:H61)</f>
        <v>0</v>
      </c>
      <c r="I59" s="69">
        <f>SUM(I60:I61)</f>
        <v>85.654</v>
      </c>
      <c r="J59" s="235">
        <f>SUM(J60:J61)</f>
        <v>178.814</v>
      </c>
      <c r="K59" s="53"/>
    </row>
    <row r="60" spans="1:11" ht="24" customHeight="1">
      <c r="A60" s="63"/>
      <c r="B60" s="64"/>
      <c r="C60" s="52"/>
      <c r="D60" s="217" t="s">
        <v>174</v>
      </c>
      <c r="E60" s="43" t="s">
        <v>146</v>
      </c>
      <c r="F60" s="67">
        <f t="shared" si="0"/>
        <v>0</v>
      </c>
      <c r="G60" s="70"/>
      <c r="H60" s="70"/>
      <c r="I60" s="70"/>
      <c r="J60" s="234"/>
      <c r="K60" s="53"/>
    </row>
    <row r="61" spans="1:11" ht="24" customHeight="1">
      <c r="A61" s="63"/>
      <c r="B61" s="64"/>
      <c r="C61" s="52"/>
      <c r="D61" s="217" t="s">
        <v>232</v>
      </c>
      <c r="E61" s="45" t="s">
        <v>147</v>
      </c>
      <c r="F61" s="67">
        <f t="shared" si="0"/>
        <v>264.46799999999996</v>
      </c>
      <c r="G61" s="70"/>
      <c r="H61" s="70"/>
      <c r="I61" s="70">
        <f>'[1]Акт-баланс'!$F$38/1000</f>
        <v>85.654</v>
      </c>
      <c r="J61" s="234">
        <f>178.814</f>
        <v>178.814</v>
      </c>
      <c r="K61" s="53"/>
    </row>
    <row r="62" spans="1:11" ht="9" customHeight="1">
      <c r="A62" s="63"/>
      <c r="B62" s="64"/>
      <c r="C62" s="52"/>
      <c r="D62" s="220"/>
      <c r="E62" s="117"/>
      <c r="F62" s="118"/>
      <c r="G62" s="119"/>
      <c r="H62" s="119"/>
      <c r="I62" s="119"/>
      <c r="J62" s="239"/>
      <c r="K62" s="53"/>
    </row>
    <row r="63" spans="1:11" ht="30" customHeight="1">
      <c r="A63" s="63"/>
      <c r="B63" s="64"/>
      <c r="C63" s="52"/>
      <c r="D63" s="217" t="s">
        <v>172</v>
      </c>
      <c r="E63" s="44" t="s">
        <v>148</v>
      </c>
      <c r="F63" s="67">
        <f t="shared" si="0"/>
        <v>0</v>
      </c>
      <c r="G63" s="70"/>
      <c r="H63" s="70"/>
      <c r="I63" s="70"/>
      <c r="J63" s="234"/>
      <c r="K63" s="53"/>
    </row>
    <row r="64" spans="1:11" ht="30" customHeight="1">
      <c r="A64" s="63"/>
      <c r="B64" s="64"/>
      <c r="C64" s="52"/>
      <c r="D64" s="217" t="s">
        <v>173</v>
      </c>
      <c r="E64" s="44" t="s">
        <v>149</v>
      </c>
      <c r="F64" s="67">
        <f t="shared" si="0"/>
        <v>-1.7053025658242404E-13</v>
      </c>
      <c r="G64" s="70">
        <v>0</v>
      </c>
      <c r="H64" s="70">
        <v>-5.684341886080802E-14</v>
      </c>
      <c r="I64" s="70">
        <v>2.842170943040401E-14</v>
      </c>
      <c r="J64" s="234">
        <v>-1.4210854715202004E-13</v>
      </c>
      <c r="K64" s="53"/>
    </row>
    <row r="65" spans="1:11" ht="30" customHeight="1">
      <c r="A65" s="63"/>
      <c r="B65" s="64"/>
      <c r="C65" s="52"/>
      <c r="D65" s="222" t="s">
        <v>175</v>
      </c>
      <c r="E65" s="74" t="s">
        <v>2</v>
      </c>
      <c r="F65" s="113">
        <f t="shared" si="0"/>
        <v>4.831690603168681E-13</v>
      </c>
      <c r="G65" s="75">
        <f>G18-G35-G56-G57-G59+G63-G64</f>
        <v>0</v>
      </c>
      <c r="H65" s="75">
        <f>H18+H30-H35-H56-H57-H59+H63-H64</f>
        <v>5.684341886080802E-14</v>
      </c>
      <c r="I65" s="75">
        <f>I18+I30-I35-I56-I57-I59+I63-I64</f>
        <v>4.263256414560601E-13</v>
      </c>
      <c r="J65" s="242">
        <f>J18+J30-J35-J57-J59+J63-J64</f>
        <v>0</v>
      </c>
      <c r="K65" s="53"/>
    </row>
    <row r="66" spans="1:11" ht="18" customHeight="1">
      <c r="A66" s="63"/>
      <c r="B66" s="64"/>
      <c r="C66" s="52"/>
      <c r="D66" s="313" t="s">
        <v>150</v>
      </c>
      <c r="E66" s="314"/>
      <c r="F66" s="314"/>
      <c r="G66" s="314"/>
      <c r="H66" s="314"/>
      <c r="I66" s="314"/>
      <c r="J66" s="315"/>
      <c r="K66" s="53"/>
    </row>
    <row r="67" spans="1:11" ht="30" customHeight="1">
      <c r="A67" s="63"/>
      <c r="B67" s="64"/>
      <c r="C67" s="52"/>
      <c r="D67" s="216" t="s">
        <v>131</v>
      </c>
      <c r="E67" s="73" t="s">
        <v>135</v>
      </c>
      <c r="F67" s="204">
        <f>SUM(G67:J67)</f>
        <v>34.209</v>
      </c>
      <c r="G67" s="77">
        <f>SUM(G68,G69,G74,G78)</f>
        <v>1.2249937025438338</v>
      </c>
      <c r="H67" s="77">
        <f>SUM(H68,H69,H74,H78)</f>
        <v>1.2216719260609255</v>
      </c>
      <c r="I67" s="77">
        <f>SUM(I68,I69,I74,I78)</f>
        <v>26.58154471767665</v>
      </c>
      <c r="J67" s="233">
        <f>SUM(J68,J69,J74,J78)</f>
        <v>5.180789653718591</v>
      </c>
      <c r="K67" s="53"/>
    </row>
    <row r="68" spans="1:11" ht="24" customHeight="1">
      <c r="A68" s="63"/>
      <c r="B68" s="64"/>
      <c r="C68" s="52"/>
      <c r="D68" s="217" t="s">
        <v>158</v>
      </c>
      <c r="E68" s="43" t="s">
        <v>151</v>
      </c>
      <c r="F68" s="67">
        <f>SUM(G68:J68)</f>
        <v>0</v>
      </c>
      <c r="G68" s="70"/>
      <c r="H68" s="70"/>
      <c r="I68" s="70"/>
      <c r="J68" s="234"/>
      <c r="K68" s="53"/>
    </row>
    <row r="69" spans="1:11" ht="24" customHeight="1">
      <c r="A69" s="63"/>
      <c r="B69" s="64"/>
      <c r="C69" s="52"/>
      <c r="D69" s="217" t="s">
        <v>159</v>
      </c>
      <c r="E69" s="43" t="s">
        <v>137</v>
      </c>
      <c r="F69" s="67">
        <f>SUM(G69:J69)</f>
        <v>33.16488556115888</v>
      </c>
      <c r="G69" s="67">
        <f>SUM(G70:G73)</f>
        <v>1.2249937025438338</v>
      </c>
      <c r="H69" s="67">
        <f>SUM(H70:H73)</f>
        <v>1.2216719260609255</v>
      </c>
      <c r="I69" s="67">
        <f>SUM(I70:I73)</f>
        <v>25.5475137742461</v>
      </c>
      <c r="J69" s="235">
        <f>SUM(J70:J73)</f>
        <v>5.170706158308024</v>
      </c>
      <c r="K69" s="53"/>
    </row>
    <row r="70" spans="1:11" s="103" customFormat="1" ht="15" customHeight="1" hidden="1">
      <c r="A70" s="82"/>
      <c r="B70" s="65"/>
      <c r="C70" s="83"/>
      <c r="D70" s="218" t="s">
        <v>181</v>
      </c>
      <c r="E70" s="85"/>
      <c r="F70" s="85"/>
      <c r="G70" s="85"/>
      <c r="H70" s="85"/>
      <c r="I70" s="85"/>
      <c r="J70" s="236"/>
      <c r="K70" s="84"/>
    </row>
    <row r="71" spans="1:11" s="103" customFormat="1" ht="15" customHeight="1">
      <c r="A71" s="82"/>
      <c r="B71" s="65"/>
      <c r="C71" s="252" t="s">
        <v>674</v>
      </c>
      <c r="D71" s="247" t="s">
        <v>675</v>
      </c>
      <c r="E71" s="253" t="str">
        <f>IF('46 - передача'!$E$22="","",'46 - передача'!$E$22)</f>
        <v>ПАО "Кубаньэнерго"</v>
      </c>
      <c r="F71" s="67">
        <f>SUM(G71:J71)</f>
        <v>32.30575337080668</v>
      </c>
      <c r="G71" s="70">
        <f>G22*(34.209/$F$18)</f>
        <v>1.2249937025438338</v>
      </c>
      <c r="H71" s="70">
        <f aca="true" t="shared" si="1" ref="H71:J72">H22*(34.209/$F$18)</f>
        <v>1.2216719260609255</v>
      </c>
      <c r="I71" s="70">
        <f t="shared" si="1"/>
        <v>24.688381583893896</v>
      </c>
      <c r="J71" s="70">
        <f t="shared" si="1"/>
        <v>5.170706158308024</v>
      </c>
      <c r="K71" s="84"/>
    </row>
    <row r="72" spans="1:11" s="103" customFormat="1" ht="15" customHeight="1">
      <c r="A72" s="82"/>
      <c r="B72" s="65"/>
      <c r="C72" s="252" t="s">
        <v>674</v>
      </c>
      <c r="D72" s="247" t="s">
        <v>676</v>
      </c>
      <c r="E72" s="253" t="str">
        <f>IF('46 - передача'!$E$23="","",'46 - передача'!$E$23)</f>
        <v>ОАО "НЭСК-электросети"</v>
      </c>
      <c r="F72" s="67">
        <f>SUM(G72:J72)</f>
        <v>0.8591321903522036</v>
      </c>
      <c r="G72" s="70">
        <f>G23*(34.209/$F$18)</f>
        <v>0</v>
      </c>
      <c r="H72" s="70">
        <f t="shared" si="1"/>
        <v>0</v>
      </c>
      <c r="I72" s="70">
        <f t="shared" si="1"/>
        <v>0.8591321903522036</v>
      </c>
      <c r="J72" s="70">
        <f t="shared" si="1"/>
        <v>0</v>
      </c>
      <c r="K72" s="84"/>
    </row>
    <row r="73" spans="1:11" s="103" customFormat="1" ht="15" customHeight="1">
      <c r="A73" s="82"/>
      <c r="B73" s="65"/>
      <c r="C73" s="83"/>
      <c r="D73" s="219"/>
      <c r="E73" s="120" t="s">
        <v>188</v>
      </c>
      <c r="F73" s="87"/>
      <c r="G73" s="87"/>
      <c r="H73" s="87"/>
      <c r="I73" s="87"/>
      <c r="J73" s="237"/>
      <c r="K73" s="84"/>
    </row>
    <row r="74" spans="1:11" ht="24" customHeight="1">
      <c r="A74" s="63"/>
      <c r="B74" s="64"/>
      <c r="C74" s="52"/>
      <c r="D74" s="217" t="s">
        <v>160</v>
      </c>
      <c r="E74" s="43" t="s">
        <v>138</v>
      </c>
      <c r="F74" s="67">
        <f>SUM(G74:J74)</f>
        <v>1.0441144388411194</v>
      </c>
      <c r="G74" s="67">
        <f>SUM(G75:G77)</f>
        <v>0</v>
      </c>
      <c r="H74" s="67">
        <f>SUM(H75:H77)</f>
        <v>0</v>
      </c>
      <c r="I74" s="67">
        <f>SUM(I75:I77)</f>
        <v>1.034030943430552</v>
      </c>
      <c r="J74" s="235">
        <f>SUM(J75:J77)</f>
        <v>0.010083495410567621</v>
      </c>
      <c r="K74" s="53"/>
    </row>
    <row r="75" spans="1:11" s="103" customFormat="1" ht="15" customHeight="1" hidden="1">
      <c r="A75" s="82"/>
      <c r="B75" s="65"/>
      <c r="C75" s="83"/>
      <c r="D75" s="218" t="s">
        <v>182</v>
      </c>
      <c r="E75" s="85"/>
      <c r="F75" s="85"/>
      <c r="G75" s="85"/>
      <c r="H75" s="85"/>
      <c r="I75" s="85"/>
      <c r="J75" s="236"/>
      <c r="K75" s="84"/>
    </row>
    <row r="76" spans="1:11" s="103" customFormat="1" ht="15" customHeight="1">
      <c r="A76" s="82"/>
      <c r="B76" s="65"/>
      <c r="C76" s="252" t="s">
        <v>674</v>
      </c>
      <c r="D76" s="247" t="s">
        <v>677</v>
      </c>
      <c r="E76" s="253" t="str">
        <f>IF('46 - передача'!$E$27="","",'46 - передача'!$E$27)</f>
        <v>ОАО "Викор"</v>
      </c>
      <c r="F76" s="67">
        <f>SUM(G76:J76)</f>
        <v>1.0441144388411194</v>
      </c>
      <c r="G76" s="70">
        <f>G27*(34.209/$F$18)</f>
        <v>0</v>
      </c>
      <c r="H76" s="70">
        <f>H27*(34.209/$F$18)</f>
        <v>0</v>
      </c>
      <c r="I76" s="70">
        <f>I27*(34.209/$F$18)</f>
        <v>1.034030943430552</v>
      </c>
      <c r="J76" s="70">
        <f>J27*(34.209/$F$18)</f>
        <v>0.010083495410567621</v>
      </c>
      <c r="K76" s="84"/>
    </row>
    <row r="77" spans="1:11" s="103" customFormat="1" ht="15" customHeight="1">
      <c r="A77" s="82"/>
      <c r="B77" s="65"/>
      <c r="C77" s="83"/>
      <c r="D77" s="219"/>
      <c r="E77" s="120" t="s">
        <v>187</v>
      </c>
      <c r="F77" s="87"/>
      <c r="G77" s="87"/>
      <c r="H77" s="87"/>
      <c r="I77" s="87"/>
      <c r="J77" s="237"/>
      <c r="K77" s="84"/>
    </row>
    <row r="78" spans="1:11" ht="24" customHeight="1">
      <c r="A78" s="63"/>
      <c r="B78" s="64"/>
      <c r="C78" s="52"/>
      <c r="D78" s="217" t="s">
        <v>241</v>
      </c>
      <c r="E78" s="43" t="s">
        <v>242</v>
      </c>
      <c r="F78" s="67">
        <f>SUM(G78:J78)</f>
        <v>0</v>
      </c>
      <c r="G78" s="70"/>
      <c r="H78" s="70"/>
      <c r="I78" s="70"/>
      <c r="J78" s="234"/>
      <c r="K78" s="53"/>
    </row>
    <row r="79" spans="1:11" ht="30" customHeight="1">
      <c r="A79" s="63"/>
      <c r="B79" s="64"/>
      <c r="C79" s="52"/>
      <c r="D79" s="217" t="s">
        <v>130</v>
      </c>
      <c r="E79" s="44" t="s">
        <v>139</v>
      </c>
      <c r="F79" s="67">
        <f>SUM(H79:J79)</f>
        <v>25.944091871741144</v>
      </c>
      <c r="G79" s="80"/>
      <c r="H79" s="69">
        <f>H80</f>
        <v>1.2249937025438338</v>
      </c>
      <c r="I79" s="69">
        <f>I80+I81</f>
        <v>2.4466656286047597</v>
      </c>
      <c r="J79" s="235">
        <f>J80+J81+J82</f>
        <v>22.27243254059255</v>
      </c>
      <c r="K79" s="53"/>
    </row>
    <row r="80" spans="1:11" ht="24" customHeight="1">
      <c r="A80" s="63"/>
      <c r="B80" s="64"/>
      <c r="C80" s="52"/>
      <c r="D80" s="217" t="s">
        <v>161</v>
      </c>
      <c r="E80" s="43" t="s">
        <v>0</v>
      </c>
      <c r="F80" s="67">
        <f>SUM(H80:J80)</f>
        <v>1.2249937025438338</v>
      </c>
      <c r="G80" s="80"/>
      <c r="H80" s="70">
        <f>H31*(34.209/$F$18)</f>
        <v>1.2249937025438338</v>
      </c>
      <c r="I80" s="70">
        <f aca="true" t="shared" si="2" ref="I80:J82">I31*(34.209/$F$18)</f>
        <v>0</v>
      </c>
      <c r="J80" s="70">
        <f t="shared" si="2"/>
        <v>0</v>
      </c>
      <c r="K80" s="53"/>
    </row>
    <row r="81" spans="1:11" ht="24" customHeight="1">
      <c r="A81" s="63"/>
      <c r="B81" s="64"/>
      <c r="C81" s="52"/>
      <c r="D81" s="217" t="s">
        <v>162</v>
      </c>
      <c r="E81" s="43" t="s">
        <v>156</v>
      </c>
      <c r="F81" s="67">
        <f>SUM(I81:J81)</f>
        <v>2.4466656286047597</v>
      </c>
      <c r="G81" s="80"/>
      <c r="H81" s="80"/>
      <c r="I81" s="70">
        <f t="shared" si="2"/>
        <v>2.4466656286047597</v>
      </c>
      <c r="J81" s="70">
        <f t="shared" si="2"/>
        <v>0</v>
      </c>
      <c r="K81" s="53"/>
    </row>
    <row r="82" spans="1:11" ht="24" customHeight="1">
      <c r="A82" s="63"/>
      <c r="B82" s="64"/>
      <c r="C82" s="52"/>
      <c r="D82" s="217" t="s">
        <v>163</v>
      </c>
      <c r="E82" s="43" t="s">
        <v>157</v>
      </c>
      <c r="F82" s="67">
        <f>SUM(J82)</f>
        <v>22.27243254059255</v>
      </c>
      <c r="G82" s="80"/>
      <c r="H82" s="80"/>
      <c r="I82" s="80"/>
      <c r="J82" s="70">
        <f t="shared" si="2"/>
        <v>22.27243254059255</v>
      </c>
      <c r="K82" s="53"/>
    </row>
    <row r="83" spans="1:11" ht="9" customHeight="1">
      <c r="A83" s="63"/>
      <c r="B83" s="64"/>
      <c r="C83" s="52"/>
      <c r="D83" s="220"/>
      <c r="E83" s="117"/>
      <c r="F83" s="118"/>
      <c r="G83" s="119"/>
      <c r="H83" s="119"/>
      <c r="I83" s="119"/>
      <c r="J83" s="239"/>
      <c r="K83" s="53"/>
    </row>
    <row r="84" spans="1:11" ht="30" customHeight="1">
      <c r="A84" s="63"/>
      <c r="B84" s="64"/>
      <c r="C84" s="52"/>
      <c r="D84" s="217" t="s">
        <v>164</v>
      </c>
      <c r="E84" s="44" t="s">
        <v>140</v>
      </c>
      <c r="F84" s="67">
        <f>SUM(G84:J84)</f>
        <v>32.472826911300785</v>
      </c>
      <c r="G84" s="69">
        <f>SUM(G85,G91,G95,G98,G102)</f>
        <v>0</v>
      </c>
      <c r="H84" s="69">
        <f>SUM(H85,H91,H95,H98,H102)</f>
        <v>0</v>
      </c>
      <c r="I84" s="69">
        <f>SUM(I85,I91,I95,I98,I102)</f>
        <v>6.19347851148524</v>
      </c>
      <c r="J84" s="235">
        <f>SUM(J85,J91,J95,J98,J102)</f>
        <v>26.279348399815547</v>
      </c>
      <c r="K84" s="53"/>
    </row>
    <row r="85" spans="1:11" ht="24" customHeight="1">
      <c r="A85" s="63"/>
      <c r="B85" s="64"/>
      <c r="C85" s="52"/>
      <c r="D85" s="217" t="s">
        <v>165</v>
      </c>
      <c r="E85" s="43" t="s">
        <v>230</v>
      </c>
      <c r="F85" s="67">
        <f>SUM(G85:J85)</f>
        <v>32.188362052491726</v>
      </c>
      <c r="G85" s="67">
        <f>SUM(G86:G90)</f>
        <v>0</v>
      </c>
      <c r="H85" s="67">
        <f>SUM(H86:H90)</f>
        <v>0</v>
      </c>
      <c r="I85" s="67">
        <f>SUM(I86:I90)</f>
        <v>5.90901365267618</v>
      </c>
      <c r="J85" s="235">
        <f>SUM(J86:J90)</f>
        <v>26.279348399815547</v>
      </c>
      <c r="K85" s="53"/>
    </row>
    <row r="86" spans="1:11" s="103" customFormat="1" ht="15" customHeight="1" hidden="1">
      <c r="A86" s="82"/>
      <c r="B86" s="65"/>
      <c r="C86" s="83"/>
      <c r="D86" s="218" t="s">
        <v>183</v>
      </c>
      <c r="E86" s="85"/>
      <c r="F86" s="85"/>
      <c r="G86" s="85"/>
      <c r="H86" s="85"/>
      <c r="I86" s="85"/>
      <c r="J86" s="236"/>
      <c r="K86" s="84"/>
    </row>
    <row r="87" spans="1:11" s="103" customFormat="1" ht="15" customHeight="1">
      <c r="A87" s="82"/>
      <c r="B87" s="65"/>
      <c r="C87" s="252" t="s">
        <v>674</v>
      </c>
      <c r="D87" s="247" t="s">
        <v>678</v>
      </c>
      <c r="E87" s="253" t="str">
        <f>IF('46 - передача'!$E$38="","",'46 - передача'!$E$38)</f>
        <v>ОАО "Кубаньэнергосбыт"</v>
      </c>
      <c r="F87" s="67">
        <f>SUM(G87:J87)</f>
        <v>30.13759178471359</v>
      </c>
      <c r="G87" s="70">
        <f aca="true" t="shared" si="3" ref="G87:J89">G38*(34.209/$F$18)</f>
        <v>0</v>
      </c>
      <c r="H87" s="70">
        <f t="shared" si="3"/>
        <v>0</v>
      </c>
      <c r="I87" s="70">
        <f t="shared" si="3"/>
        <v>4.666314750182931</v>
      </c>
      <c r="J87" s="70">
        <f t="shared" si="3"/>
        <v>25.471277034530658</v>
      </c>
      <c r="K87" s="84"/>
    </row>
    <row r="88" spans="1:11" s="103" customFormat="1" ht="15" customHeight="1">
      <c r="A88" s="82"/>
      <c r="B88" s="65"/>
      <c r="C88" s="252" t="s">
        <v>674</v>
      </c>
      <c r="D88" s="247" t="s">
        <v>679</v>
      </c>
      <c r="E88" s="253" t="str">
        <f>IF('46 - передача'!$E$39="","",'46 - передача'!$E$39)</f>
        <v>ООО "Южная энергосбытовая компания"</v>
      </c>
      <c r="F88" s="67">
        <f>SUM(G88:J88)</f>
        <v>1.2426989024932484</v>
      </c>
      <c r="G88" s="70">
        <f t="shared" si="3"/>
        <v>0</v>
      </c>
      <c r="H88" s="70">
        <f t="shared" si="3"/>
        <v>0</v>
      </c>
      <c r="I88" s="70">
        <f t="shared" si="3"/>
        <v>1.2426989024932484</v>
      </c>
      <c r="J88" s="70">
        <f t="shared" si="3"/>
        <v>0</v>
      </c>
      <c r="K88" s="84"/>
    </row>
    <row r="89" spans="1:11" s="103" customFormat="1" ht="15" customHeight="1">
      <c r="A89" s="82"/>
      <c r="B89" s="65"/>
      <c r="C89" s="252" t="s">
        <v>674</v>
      </c>
      <c r="D89" s="247" t="s">
        <v>680</v>
      </c>
      <c r="E89" s="253" t="str">
        <f>IF('46 - передача'!$E$40="","",'46 - передача'!$E$40)</f>
        <v>ОАО "НЭСК"</v>
      </c>
      <c r="F89" s="67">
        <f>SUM(G89:J89)</f>
        <v>0.8080713652848891</v>
      </c>
      <c r="G89" s="70">
        <f t="shared" si="3"/>
        <v>0</v>
      </c>
      <c r="H89" s="70">
        <f t="shared" si="3"/>
        <v>0</v>
      </c>
      <c r="I89" s="70">
        <f t="shared" si="3"/>
        <v>0</v>
      </c>
      <c r="J89" s="70">
        <f t="shared" si="3"/>
        <v>0.8080713652848891</v>
      </c>
      <c r="K89" s="84"/>
    </row>
    <row r="90" spans="1:11" s="103" customFormat="1" ht="15" customHeight="1">
      <c r="A90" s="82"/>
      <c r="B90" s="65"/>
      <c r="C90" s="83"/>
      <c r="D90" s="219"/>
      <c r="E90" s="120" t="s">
        <v>189</v>
      </c>
      <c r="F90" s="87"/>
      <c r="G90" s="87"/>
      <c r="H90" s="87"/>
      <c r="I90" s="87"/>
      <c r="J90" s="237"/>
      <c r="K90" s="84"/>
    </row>
    <row r="91" spans="1:11" ht="24" customHeight="1">
      <c r="A91" s="63"/>
      <c r="B91" s="64"/>
      <c r="C91" s="52"/>
      <c r="D91" s="217" t="s">
        <v>166</v>
      </c>
      <c r="E91" s="43" t="s">
        <v>141</v>
      </c>
      <c r="F91" s="67">
        <f>SUM(G91:J91)</f>
        <v>0</v>
      </c>
      <c r="G91" s="67">
        <f>SUM(G92:G94)</f>
        <v>0</v>
      </c>
      <c r="H91" s="67">
        <f>SUM(H92:H94)</f>
        <v>0</v>
      </c>
      <c r="I91" s="67">
        <f>SUM(I92:I94)</f>
        <v>0</v>
      </c>
      <c r="J91" s="235">
        <f>SUM(J92:J94)</f>
        <v>0</v>
      </c>
      <c r="K91" s="53"/>
    </row>
    <row r="92" spans="1:11" s="103" customFormat="1" ht="15" customHeight="1" hidden="1">
      <c r="A92" s="82"/>
      <c r="B92" s="65"/>
      <c r="C92" s="83"/>
      <c r="D92" s="218" t="s">
        <v>184</v>
      </c>
      <c r="E92" s="85"/>
      <c r="F92" s="85"/>
      <c r="G92" s="85"/>
      <c r="H92" s="85"/>
      <c r="I92" s="85"/>
      <c r="J92" s="236"/>
      <c r="K92" s="84"/>
    </row>
    <row r="93" spans="1:11" s="103" customFormat="1" ht="15" customHeight="1">
      <c r="A93" s="82"/>
      <c r="B93" s="65"/>
      <c r="C93" s="252" t="s">
        <v>674</v>
      </c>
      <c r="D93" s="247" t="s">
        <v>681</v>
      </c>
      <c r="E93" s="253" t="str">
        <f>IF('46 - передача'!$E$44="","",'46 - передача'!$E$44)</f>
        <v>ПАО "Кубаньэнерго"</v>
      </c>
      <c r="F93" s="67">
        <f>SUM(G93:J93)</f>
        <v>0</v>
      </c>
      <c r="G93" s="70">
        <f>G44*(34.209/$F$18)</f>
        <v>0</v>
      </c>
      <c r="H93" s="70">
        <f>H44*(34.209/$F$18)</f>
        <v>0</v>
      </c>
      <c r="I93" s="70">
        <f>I44*(34.209/$F$18)</f>
        <v>0</v>
      </c>
      <c r="J93" s="70">
        <f>J44*(34.209/$F$18)</f>
        <v>0</v>
      </c>
      <c r="K93" s="84"/>
    </row>
    <row r="94" spans="1:11" s="103" customFormat="1" ht="15" customHeight="1">
      <c r="A94" s="82"/>
      <c r="B94" s="65"/>
      <c r="C94" s="83"/>
      <c r="D94" s="219"/>
      <c r="E94" s="120" t="s">
        <v>188</v>
      </c>
      <c r="F94" s="87"/>
      <c r="G94" s="87"/>
      <c r="H94" s="87"/>
      <c r="I94" s="87"/>
      <c r="J94" s="237"/>
      <c r="K94" s="84"/>
    </row>
    <row r="95" spans="1:11" ht="24" customHeight="1">
      <c r="A95" s="63"/>
      <c r="B95" s="64"/>
      <c r="C95" s="52"/>
      <c r="D95" s="217" t="s">
        <v>167</v>
      </c>
      <c r="E95" s="43" t="s">
        <v>142</v>
      </c>
      <c r="F95" s="67">
        <f>SUM(G95:J95)</f>
        <v>0</v>
      </c>
      <c r="G95" s="67">
        <f>SUM(G96:G97)</f>
        <v>0</v>
      </c>
      <c r="H95" s="67">
        <f>SUM(H96:H97)</f>
        <v>0</v>
      </c>
      <c r="I95" s="67">
        <f>SUM(I96:I97)</f>
        <v>0</v>
      </c>
      <c r="J95" s="235">
        <f>SUM(J96:J97)</f>
        <v>0</v>
      </c>
      <c r="K95" s="53"/>
    </row>
    <row r="96" spans="1:11" s="103" customFormat="1" ht="15" customHeight="1" hidden="1">
      <c r="A96" s="82"/>
      <c r="B96" s="65"/>
      <c r="C96" s="83"/>
      <c r="D96" s="218" t="s">
        <v>185</v>
      </c>
      <c r="E96" s="85"/>
      <c r="F96" s="85"/>
      <c r="G96" s="85"/>
      <c r="H96" s="85"/>
      <c r="I96" s="85"/>
      <c r="J96" s="236"/>
      <c r="K96" s="84"/>
    </row>
    <row r="97" spans="1:11" s="103" customFormat="1" ht="15" customHeight="1">
      <c r="A97" s="82"/>
      <c r="B97" s="65"/>
      <c r="C97" s="83"/>
      <c r="D97" s="219"/>
      <c r="E97" s="120" t="s">
        <v>187</v>
      </c>
      <c r="F97" s="87"/>
      <c r="G97" s="87"/>
      <c r="H97" s="87"/>
      <c r="I97" s="87"/>
      <c r="J97" s="237"/>
      <c r="K97" s="84"/>
    </row>
    <row r="98" spans="3:11" ht="24" customHeight="1">
      <c r="C98" s="83"/>
      <c r="D98" s="217" t="s">
        <v>168</v>
      </c>
      <c r="E98" s="105" t="s">
        <v>199</v>
      </c>
      <c r="F98" s="69">
        <f>SUM(G98:J98)</f>
        <v>0.28446485880906003</v>
      </c>
      <c r="G98" s="69">
        <f>SUM(G99:G101)</f>
        <v>0</v>
      </c>
      <c r="H98" s="69">
        <f>SUM(H99:H101)</f>
        <v>0</v>
      </c>
      <c r="I98" s="69">
        <f>SUM(I99:I101)</f>
        <v>0.28446485880906003</v>
      </c>
      <c r="J98" s="235">
        <f>SUM(J99:J101)</f>
        <v>0</v>
      </c>
      <c r="K98" s="84"/>
    </row>
    <row r="99" spans="1:11" s="103" customFormat="1" ht="15" customHeight="1" hidden="1">
      <c r="A99" s="82"/>
      <c r="B99" s="65"/>
      <c r="C99" s="83"/>
      <c r="D99" s="218" t="s">
        <v>233</v>
      </c>
      <c r="E99" s="85"/>
      <c r="F99" s="85"/>
      <c r="G99" s="85"/>
      <c r="H99" s="85"/>
      <c r="I99" s="85"/>
      <c r="J99" s="236"/>
      <c r="K99" s="84"/>
    </row>
    <row r="100" spans="1:11" s="103" customFormat="1" ht="15" customHeight="1">
      <c r="A100" s="82"/>
      <c r="B100" s="65"/>
      <c r="C100" s="252" t="s">
        <v>674</v>
      </c>
      <c r="D100" s="247" t="s">
        <v>682</v>
      </c>
      <c r="E100" s="253" t="str">
        <f>IF('46 - передача'!$E$51="","",'46 - передача'!$E$51)</f>
        <v>ООО "КЦРРОТ"</v>
      </c>
      <c r="F100" s="67">
        <f>SUM(G100:J100)</f>
        <v>0.28446485880906003</v>
      </c>
      <c r="G100" s="70">
        <f>G51*(34.209/$F$18)</f>
        <v>0</v>
      </c>
      <c r="H100" s="70">
        <f>H51*(34.209/$F$18)</f>
        <v>0</v>
      </c>
      <c r="I100" s="70">
        <f>I51*(34.209/$F$18)</f>
        <v>0.28446485880906003</v>
      </c>
      <c r="J100" s="70">
        <f>J51*(34.209/$F$18)</f>
        <v>0</v>
      </c>
      <c r="K100" s="84"/>
    </row>
    <row r="101" spans="3:11" ht="15" customHeight="1">
      <c r="C101" s="83"/>
      <c r="D101" s="221"/>
      <c r="E101" s="120" t="s">
        <v>202</v>
      </c>
      <c r="F101" s="107"/>
      <c r="G101" s="107"/>
      <c r="H101" s="107"/>
      <c r="I101" s="107"/>
      <c r="J101" s="240"/>
      <c r="K101" s="84"/>
    </row>
    <row r="102" spans="1:11" ht="24" customHeight="1">
      <c r="A102" s="63"/>
      <c r="B102" s="64"/>
      <c r="C102" s="52"/>
      <c r="D102" s="217" t="s">
        <v>238</v>
      </c>
      <c r="E102" s="43" t="s">
        <v>240</v>
      </c>
      <c r="F102" s="67">
        <f>SUM(G102:J102)</f>
        <v>0</v>
      </c>
      <c r="G102" s="67">
        <f>SUM(G103:G104)</f>
        <v>0</v>
      </c>
      <c r="H102" s="67">
        <f>SUM(H103:H104)</f>
        <v>0</v>
      </c>
      <c r="I102" s="67">
        <f>SUM(I103:I104)</f>
        <v>0</v>
      </c>
      <c r="J102" s="235">
        <f>SUM(J103:J104)</f>
        <v>0</v>
      </c>
      <c r="K102" s="53"/>
    </row>
    <row r="103" spans="1:11" s="103" customFormat="1" ht="15" customHeight="1" hidden="1">
      <c r="A103" s="82"/>
      <c r="B103" s="65"/>
      <c r="C103" s="83"/>
      <c r="D103" s="218" t="s">
        <v>239</v>
      </c>
      <c r="E103" s="85"/>
      <c r="F103" s="85"/>
      <c r="G103" s="85"/>
      <c r="H103" s="85"/>
      <c r="I103" s="85"/>
      <c r="J103" s="236"/>
      <c r="K103" s="84"/>
    </row>
    <row r="104" spans="1:11" s="103" customFormat="1" ht="15" customHeight="1">
      <c r="A104" s="82"/>
      <c r="B104" s="65"/>
      <c r="C104" s="83"/>
      <c r="D104" s="219"/>
      <c r="E104" s="120" t="s">
        <v>188</v>
      </c>
      <c r="F104" s="87"/>
      <c r="G104" s="87"/>
      <c r="H104" s="87"/>
      <c r="I104" s="87"/>
      <c r="J104" s="237"/>
      <c r="K104" s="84"/>
    </row>
    <row r="105" spans="1:11" ht="30" customHeight="1">
      <c r="A105" s="63"/>
      <c r="B105" s="64"/>
      <c r="C105" s="52"/>
      <c r="D105" s="217" t="s">
        <v>169</v>
      </c>
      <c r="E105" s="44" t="s">
        <v>144</v>
      </c>
      <c r="F105" s="67">
        <f>SUM(G105:I105)</f>
        <v>25.944091871741144</v>
      </c>
      <c r="G105" s="69">
        <f>SUM(G80:J80)</f>
        <v>1.2249937025438338</v>
      </c>
      <c r="H105" s="69">
        <f>SUM(G81:J81)</f>
        <v>2.4466656286047597</v>
      </c>
      <c r="I105" s="69">
        <f>SUM(G82:J82)</f>
        <v>22.27243254059255</v>
      </c>
      <c r="J105" s="241"/>
      <c r="K105" s="53"/>
    </row>
    <row r="106" spans="1:11" ht="30" customHeight="1">
      <c r="A106" s="63"/>
      <c r="B106" s="64"/>
      <c r="C106" s="52"/>
      <c r="D106" s="217" t="s">
        <v>170</v>
      </c>
      <c r="E106" s="44" t="s">
        <v>143</v>
      </c>
      <c r="F106" s="67">
        <f aca="true" t="shared" si="4" ref="F106:F114">SUM(G106:J106)</f>
        <v>0</v>
      </c>
      <c r="G106" s="70"/>
      <c r="H106" s="70"/>
      <c r="I106" s="70"/>
      <c r="J106" s="234"/>
      <c r="K106" s="53"/>
    </row>
    <row r="107" spans="1:11" ht="9" customHeight="1">
      <c r="A107" s="63"/>
      <c r="B107" s="64"/>
      <c r="C107" s="52"/>
      <c r="D107" s="220"/>
      <c r="E107" s="117"/>
      <c r="F107" s="118"/>
      <c r="G107" s="119"/>
      <c r="H107" s="119"/>
      <c r="I107" s="119"/>
      <c r="J107" s="239"/>
      <c r="K107" s="53"/>
    </row>
    <row r="108" spans="1:11" ht="30" customHeight="1">
      <c r="A108" s="63"/>
      <c r="B108" s="64"/>
      <c r="C108" s="52"/>
      <c r="D108" s="217" t="s">
        <v>171</v>
      </c>
      <c r="E108" s="44" t="s">
        <v>145</v>
      </c>
      <c r="F108" s="67">
        <f>SUM(G108:J108)</f>
        <v>1.7361730886992173</v>
      </c>
      <c r="G108" s="69">
        <f>SUM(G109:G110)</f>
        <v>0</v>
      </c>
      <c r="H108" s="69">
        <f>SUM(H109:H110)</f>
        <v>0</v>
      </c>
      <c r="I108" s="69">
        <f>SUM(I109:I110)</f>
        <v>0.5622992942036191</v>
      </c>
      <c r="J108" s="235">
        <f>SUM(J109:J110)</f>
        <v>1.1738737944955981</v>
      </c>
      <c r="K108" s="53"/>
    </row>
    <row r="109" spans="1:11" ht="24" customHeight="1">
      <c r="A109" s="63"/>
      <c r="B109" s="64"/>
      <c r="C109" s="52"/>
      <c r="D109" s="217" t="s">
        <v>174</v>
      </c>
      <c r="E109" s="43" t="s">
        <v>146</v>
      </c>
      <c r="F109" s="67">
        <f t="shared" si="4"/>
        <v>0</v>
      </c>
      <c r="G109" s="70">
        <f>G60*(34.209/$F$18)</f>
        <v>0</v>
      </c>
      <c r="H109" s="70">
        <f aca="true" t="shared" si="5" ref="H109:J110">H60*(34.209/$F$18)</f>
        <v>0</v>
      </c>
      <c r="I109" s="70">
        <f t="shared" si="5"/>
        <v>0</v>
      </c>
      <c r="J109" s="70">
        <f t="shared" si="5"/>
        <v>0</v>
      </c>
      <c r="K109" s="53"/>
    </row>
    <row r="110" spans="1:11" ht="24" customHeight="1">
      <c r="A110" s="63"/>
      <c r="B110" s="64"/>
      <c r="C110" s="52"/>
      <c r="D110" s="217" t="s">
        <v>232</v>
      </c>
      <c r="E110" s="45" t="s">
        <v>147</v>
      </c>
      <c r="F110" s="67">
        <f t="shared" si="4"/>
        <v>1.7361730886992173</v>
      </c>
      <c r="G110" s="70">
        <f>G61*(34.209/$F$18)</f>
        <v>0</v>
      </c>
      <c r="H110" s="70">
        <f t="shared" si="5"/>
        <v>0</v>
      </c>
      <c r="I110" s="70">
        <f t="shared" si="5"/>
        <v>0.5622992942036191</v>
      </c>
      <c r="J110" s="70">
        <f t="shared" si="5"/>
        <v>1.1738737944955981</v>
      </c>
      <c r="K110" s="53"/>
    </row>
    <row r="111" spans="1:11" ht="9" customHeight="1">
      <c r="A111" s="63"/>
      <c r="B111" s="64"/>
      <c r="C111" s="52"/>
      <c r="D111" s="220"/>
      <c r="E111" s="117"/>
      <c r="F111" s="118"/>
      <c r="G111" s="119"/>
      <c r="H111" s="119"/>
      <c r="I111" s="119"/>
      <c r="J111" s="239"/>
      <c r="K111" s="53"/>
    </row>
    <row r="112" spans="1:11" ht="30" customHeight="1">
      <c r="A112" s="63"/>
      <c r="B112" s="64"/>
      <c r="C112" s="52"/>
      <c r="D112" s="217" t="s">
        <v>172</v>
      </c>
      <c r="E112" s="44" t="s">
        <v>148</v>
      </c>
      <c r="F112" s="67">
        <f t="shared" si="4"/>
        <v>0</v>
      </c>
      <c r="G112" s="70"/>
      <c r="H112" s="70"/>
      <c r="I112" s="70"/>
      <c r="J112" s="234"/>
      <c r="K112" s="53"/>
    </row>
    <row r="113" spans="1:11" ht="30" customHeight="1">
      <c r="A113" s="63"/>
      <c r="B113" s="64"/>
      <c r="C113" s="52"/>
      <c r="D113" s="217" t="s">
        <v>173</v>
      </c>
      <c r="E113" s="44" t="s">
        <v>149</v>
      </c>
      <c r="F113" s="67">
        <f t="shared" si="4"/>
        <v>0</v>
      </c>
      <c r="G113" s="70"/>
      <c r="H113" s="70"/>
      <c r="I113" s="70"/>
      <c r="J113" s="234"/>
      <c r="K113" s="53"/>
    </row>
    <row r="114" spans="1:11" ht="30" customHeight="1">
      <c r="A114" s="63"/>
      <c r="B114" s="64"/>
      <c r="C114" s="52"/>
      <c r="D114" s="222" t="s">
        <v>175</v>
      </c>
      <c r="E114" s="74" t="s">
        <v>2</v>
      </c>
      <c r="F114" s="113">
        <f t="shared" si="4"/>
        <v>-3.552713678800501E-15</v>
      </c>
      <c r="G114" s="75">
        <f>G67-G84-G105-G106-G108+G112-G113</f>
        <v>0</v>
      </c>
      <c r="H114" s="75">
        <f>H67+H79-H84-H105-H106-H108+H112-H113</f>
        <v>-4.440892098500626E-16</v>
      </c>
      <c r="I114" s="75">
        <f>I67+I79-I84-I105-I106-I108+I112-I113</f>
        <v>0</v>
      </c>
      <c r="J114" s="242">
        <f>J67+J79-J84-J106-J108+J112-J113</f>
        <v>-3.1086244689504383E-15</v>
      </c>
      <c r="K114" s="53"/>
    </row>
    <row r="115" spans="1:11" ht="18" customHeight="1">
      <c r="A115" s="63"/>
      <c r="B115" s="64"/>
      <c r="C115" s="52"/>
      <c r="D115" s="310" t="s">
        <v>177</v>
      </c>
      <c r="E115" s="311"/>
      <c r="F115" s="311"/>
      <c r="G115" s="311"/>
      <c r="H115" s="311"/>
      <c r="I115" s="311"/>
      <c r="J115" s="312"/>
      <c r="K115" s="53"/>
    </row>
    <row r="116" spans="1:11" ht="30" customHeight="1">
      <c r="A116" s="63"/>
      <c r="B116" s="64"/>
      <c r="C116" s="52"/>
      <c r="D116" s="216" t="s">
        <v>131</v>
      </c>
      <c r="E116" s="76" t="s">
        <v>152</v>
      </c>
      <c r="F116" s="77">
        <f>SUM(G116:J116)</f>
        <v>0</v>
      </c>
      <c r="G116" s="212"/>
      <c r="H116" s="212"/>
      <c r="I116" s="212"/>
      <c r="J116" s="243"/>
      <c r="K116" s="53"/>
    </row>
    <row r="117" spans="1:11" ht="30" customHeight="1">
      <c r="A117" s="63"/>
      <c r="B117" s="64"/>
      <c r="C117" s="52"/>
      <c r="D117" s="222" t="s">
        <v>130</v>
      </c>
      <c r="E117" s="78" t="s">
        <v>153</v>
      </c>
      <c r="F117" s="75">
        <f>SUM(G117:J117)</f>
        <v>0</v>
      </c>
      <c r="G117" s="210"/>
      <c r="H117" s="210"/>
      <c r="I117" s="210"/>
      <c r="J117" s="238"/>
      <c r="K117" s="53"/>
    </row>
    <row r="118" spans="1:11" ht="18" customHeight="1">
      <c r="A118" s="63"/>
      <c r="B118" s="64"/>
      <c r="C118" s="52"/>
      <c r="D118" s="304" t="s">
        <v>197</v>
      </c>
      <c r="E118" s="305"/>
      <c r="F118" s="305"/>
      <c r="G118" s="305"/>
      <c r="H118" s="305"/>
      <c r="I118" s="305"/>
      <c r="J118" s="306"/>
      <c r="K118" s="53"/>
    </row>
    <row r="119" spans="1:11" ht="30" customHeight="1">
      <c r="A119" s="63"/>
      <c r="B119" s="64"/>
      <c r="C119" s="52"/>
      <c r="D119" s="216" t="s">
        <v>131</v>
      </c>
      <c r="E119" s="76" t="s">
        <v>15</v>
      </c>
      <c r="F119" s="77">
        <f>SUM(G119:J119)</f>
        <v>0</v>
      </c>
      <c r="G119" s="213">
        <f>SUM(G120,G123,G126)</f>
        <v>0</v>
      </c>
      <c r="H119" s="213">
        <f>SUM(H120,H123,H126)</f>
        <v>0</v>
      </c>
      <c r="I119" s="213">
        <f>SUM(I120,I123,I126)</f>
        <v>0</v>
      </c>
      <c r="J119" s="244">
        <f>SUM(J120,J123,J126)</f>
        <v>0</v>
      </c>
      <c r="K119" s="53"/>
    </row>
    <row r="120" spans="1:11" s="103" customFormat="1" ht="24" customHeight="1">
      <c r="A120" s="82"/>
      <c r="B120" s="65"/>
      <c r="C120" s="83"/>
      <c r="D120" s="217" t="s">
        <v>158</v>
      </c>
      <c r="E120" s="105" t="s">
        <v>198</v>
      </c>
      <c r="F120" s="69">
        <f>SUM(G120:J120)</f>
        <v>0</v>
      </c>
      <c r="G120" s="69">
        <f>SUM(G121:G122)</f>
        <v>0</v>
      </c>
      <c r="H120" s="69">
        <f>SUM(H121:H122)</f>
        <v>0</v>
      </c>
      <c r="I120" s="69">
        <f>SUM(I121:I122)</f>
        <v>0</v>
      </c>
      <c r="J120" s="235">
        <f>SUM(J121:J122)</f>
        <v>0</v>
      </c>
      <c r="K120" s="84"/>
    </row>
    <row r="121" spans="1:11" s="103" customFormat="1" ht="15" customHeight="1" hidden="1">
      <c r="A121" s="82"/>
      <c r="B121" s="65"/>
      <c r="C121" s="83"/>
      <c r="D121" s="218" t="s">
        <v>203</v>
      </c>
      <c r="E121" s="85"/>
      <c r="F121" s="85"/>
      <c r="G121" s="85"/>
      <c r="H121" s="85"/>
      <c r="I121" s="85"/>
      <c r="J121" s="236"/>
      <c r="K121" s="84"/>
    </row>
    <row r="122" spans="1:11" s="103" customFormat="1" ht="15" customHeight="1">
      <c r="A122" s="82"/>
      <c r="B122" s="65"/>
      <c r="C122" s="83"/>
      <c r="D122" s="219"/>
      <c r="E122" s="81" t="s">
        <v>189</v>
      </c>
      <c r="F122" s="87"/>
      <c r="G122" s="87"/>
      <c r="H122" s="87"/>
      <c r="I122" s="87"/>
      <c r="J122" s="237"/>
      <c r="K122" s="84"/>
    </row>
    <row r="123" spans="1:11" ht="24" customHeight="1">
      <c r="A123" s="64"/>
      <c r="B123" s="64"/>
      <c r="C123" s="52"/>
      <c r="D123" s="217" t="s">
        <v>159</v>
      </c>
      <c r="E123" s="105" t="s">
        <v>205</v>
      </c>
      <c r="F123" s="69">
        <f>SUM(G123:J123)</f>
        <v>0</v>
      </c>
      <c r="G123" s="69">
        <f>SUM(G124:G125)</f>
        <v>0</v>
      </c>
      <c r="H123" s="69">
        <f>SUM(H124:H125)</f>
        <v>0</v>
      </c>
      <c r="I123" s="69">
        <f>SUM(I124:I125)</f>
        <v>0</v>
      </c>
      <c r="J123" s="235">
        <f>SUM(J124:J125)</f>
        <v>0</v>
      </c>
      <c r="K123" s="53"/>
    </row>
    <row r="124" spans="1:11" s="103" customFormat="1" ht="15" customHeight="1" hidden="1">
      <c r="A124" s="82" t="s">
        <v>204</v>
      </c>
      <c r="B124" s="65"/>
      <c r="C124" s="83"/>
      <c r="D124" s="218" t="s">
        <v>181</v>
      </c>
      <c r="E124" s="85"/>
      <c r="F124" s="85"/>
      <c r="G124" s="85"/>
      <c r="H124" s="85"/>
      <c r="I124" s="85"/>
      <c r="J124" s="236"/>
      <c r="K124" s="84"/>
    </row>
    <row r="125" spans="1:11" s="103" customFormat="1" ht="15" customHeight="1">
      <c r="A125" s="82"/>
      <c r="B125" s="65"/>
      <c r="C125" s="83"/>
      <c r="D125" s="223"/>
      <c r="E125" s="81" t="s">
        <v>188</v>
      </c>
      <c r="F125" s="106"/>
      <c r="G125" s="106"/>
      <c r="H125" s="106"/>
      <c r="I125" s="106"/>
      <c r="J125" s="245"/>
      <c r="K125" s="84"/>
    </row>
    <row r="126" spans="1:11" s="103" customFormat="1" ht="24" customHeight="1">
      <c r="A126" s="82"/>
      <c r="B126" s="65"/>
      <c r="C126" s="83"/>
      <c r="D126" s="217" t="s">
        <v>160</v>
      </c>
      <c r="E126" s="105" t="s">
        <v>199</v>
      </c>
      <c r="F126" s="69">
        <f>SUM(G126:J126)</f>
        <v>0</v>
      </c>
      <c r="G126" s="69">
        <f>SUM(G127:G128)</f>
        <v>0</v>
      </c>
      <c r="H126" s="69">
        <f>SUM(H127:H128)</f>
        <v>0</v>
      </c>
      <c r="I126" s="69">
        <f>SUM(I127:I128)</f>
        <v>0</v>
      </c>
      <c r="J126" s="235">
        <f>SUM(J127:J128)</f>
        <v>0</v>
      </c>
      <c r="K126" s="84"/>
    </row>
    <row r="127" spans="1:11" s="103" customFormat="1" ht="15" customHeight="1" hidden="1">
      <c r="A127" s="82"/>
      <c r="B127" s="65"/>
      <c r="C127" s="83"/>
      <c r="D127" s="218" t="s">
        <v>182</v>
      </c>
      <c r="E127" s="85"/>
      <c r="F127" s="85"/>
      <c r="G127" s="85"/>
      <c r="H127" s="85"/>
      <c r="I127" s="85"/>
      <c r="J127" s="236"/>
      <c r="K127" s="84"/>
    </row>
    <row r="128" spans="1:11" s="103" customFormat="1" ht="15" customHeight="1">
      <c r="A128" s="65"/>
      <c r="B128" s="65"/>
      <c r="C128" s="83"/>
      <c r="D128" s="221"/>
      <c r="E128" s="209" t="s">
        <v>202</v>
      </c>
      <c r="F128" s="107"/>
      <c r="G128" s="107"/>
      <c r="H128" s="107"/>
      <c r="I128" s="107"/>
      <c r="J128" s="240"/>
      <c r="K128" s="84"/>
    </row>
    <row r="129" spans="1:11" s="103" customFormat="1" ht="18" customHeight="1">
      <c r="A129" s="65"/>
      <c r="B129" s="65"/>
      <c r="C129" s="83"/>
      <c r="D129" s="304" t="s">
        <v>200</v>
      </c>
      <c r="E129" s="305"/>
      <c r="F129" s="305"/>
      <c r="G129" s="305"/>
      <c r="H129" s="305"/>
      <c r="I129" s="305"/>
      <c r="J129" s="306"/>
      <c r="K129" s="84"/>
    </row>
    <row r="130" spans="1:11" s="103" customFormat="1" ht="24" customHeight="1">
      <c r="A130" s="65"/>
      <c r="B130" s="65"/>
      <c r="C130" s="83"/>
      <c r="D130" s="216" t="s">
        <v>131</v>
      </c>
      <c r="E130" s="211" t="s">
        <v>133</v>
      </c>
      <c r="F130" s="77">
        <f>SUM(G130:J130)</f>
        <v>0</v>
      </c>
      <c r="G130" s="204">
        <f>SUM(G131:G132)</f>
        <v>0</v>
      </c>
      <c r="H130" s="204">
        <f>SUM(H131:H132)</f>
        <v>0</v>
      </c>
      <c r="I130" s="204">
        <f>SUM(I131:I132)</f>
        <v>0</v>
      </c>
      <c r="J130" s="233">
        <f>SUM(J131:J132)</f>
        <v>0</v>
      </c>
      <c r="K130" s="84"/>
    </row>
    <row r="131" spans="1:11" s="103" customFormat="1" ht="15" customHeight="1" hidden="1">
      <c r="A131" s="82"/>
      <c r="B131" s="65"/>
      <c r="C131" s="83"/>
      <c r="D131" s="218" t="s">
        <v>186</v>
      </c>
      <c r="E131" s="85"/>
      <c r="F131" s="85"/>
      <c r="G131" s="85"/>
      <c r="H131" s="85"/>
      <c r="I131" s="85"/>
      <c r="J131" s="236"/>
      <c r="K131" s="84"/>
    </row>
    <row r="132" spans="1:11" s="103" customFormat="1" ht="15" customHeight="1">
      <c r="A132" s="65"/>
      <c r="B132" s="65"/>
      <c r="C132" s="83"/>
      <c r="D132" s="221"/>
      <c r="E132" s="209" t="s">
        <v>229</v>
      </c>
      <c r="F132" s="107"/>
      <c r="G132" s="107"/>
      <c r="H132" s="107"/>
      <c r="I132" s="107"/>
      <c r="J132" s="240"/>
      <c r="K132" s="84"/>
    </row>
    <row r="133" spans="1:11" ht="18" customHeight="1">
      <c r="A133" s="64"/>
      <c r="B133" s="99"/>
      <c r="C133" s="83"/>
      <c r="D133" s="304" t="s">
        <v>201</v>
      </c>
      <c r="E133" s="305"/>
      <c r="F133" s="305"/>
      <c r="G133" s="305"/>
      <c r="H133" s="305"/>
      <c r="I133" s="305"/>
      <c r="J133" s="306"/>
      <c r="K133" s="84"/>
    </row>
    <row r="134" spans="3:11" ht="30" customHeight="1">
      <c r="C134" s="83"/>
      <c r="D134" s="216" t="s">
        <v>131</v>
      </c>
      <c r="E134" s="211" t="s">
        <v>176</v>
      </c>
      <c r="F134" s="77">
        <f>SUM(G134:J134)</f>
        <v>0</v>
      </c>
      <c r="G134" s="204">
        <f>SUM(G135,G138,G141)</f>
        <v>0</v>
      </c>
      <c r="H134" s="204">
        <f>SUM(H135,H138,H141)</f>
        <v>0</v>
      </c>
      <c r="I134" s="204">
        <f>SUM(I135,I138,I141)</f>
        <v>0</v>
      </c>
      <c r="J134" s="233">
        <f>SUM(J135,J138,J141)</f>
        <v>0</v>
      </c>
      <c r="K134" s="84"/>
    </row>
    <row r="135" spans="3:11" ht="24" customHeight="1">
      <c r="C135" s="83"/>
      <c r="D135" s="217" t="s">
        <v>158</v>
      </c>
      <c r="E135" s="105" t="s">
        <v>198</v>
      </c>
      <c r="F135" s="69">
        <f>SUM(G135:J135)</f>
        <v>0</v>
      </c>
      <c r="G135" s="69">
        <f>SUM(G136:G137)</f>
        <v>0</v>
      </c>
      <c r="H135" s="69">
        <f>SUM(H136:H137)</f>
        <v>0</v>
      </c>
      <c r="I135" s="69">
        <f>SUM(I136:I137)</f>
        <v>0</v>
      </c>
      <c r="J135" s="235">
        <f>SUM(J136:J137)</f>
        <v>0</v>
      </c>
      <c r="K135" s="84"/>
    </row>
    <row r="136" spans="1:11" s="103" customFormat="1" ht="15" customHeight="1" hidden="1">
      <c r="A136" s="82"/>
      <c r="B136" s="65"/>
      <c r="C136" s="83"/>
      <c r="D136" s="218" t="s">
        <v>203</v>
      </c>
      <c r="E136" s="85"/>
      <c r="F136" s="85"/>
      <c r="G136" s="85"/>
      <c r="H136" s="85"/>
      <c r="I136" s="85"/>
      <c r="J136" s="236"/>
      <c r="K136" s="84"/>
    </row>
    <row r="137" spans="3:11" ht="15" customHeight="1">
      <c r="C137" s="83"/>
      <c r="D137" s="219"/>
      <c r="E137" s="120" t="s">
        <v>189</v>
      </c>
      <c r="F137" s="87"/>
      <c r="G137" s="87"/>
      <c r="H137" s="87"/>
      <c r="I137" s="87"/>
      <c r="J137" s="237"/>
      <c r="K137" s="84"/>
    </row>
    <row r="138" spans="3:11" ht="24" customHeight="1">
      <c r="C138" s="83"/>
      <c r="D138" s="217" t="s">
        <v>159</v>
      </c>
      <c r="E138" s="105" t="s">
        <v>205</v>
      </c>
      <c r="F138" s="69">
        <f>SUM(G138:J138)</f>
        <v>0</v>
      </c>
      <c r="G138" s="69">
        <f>SUM(G139:G140)</f>
        <v>0</v>
      </c>
      <c r="H138" s="69">
        <f>SUM(H139:H140)</f>
        <v>0</v>
      </c>
      <c r="I138" s="69">
        <f>SUM(I139:I140)</f>
        <v>0</v>
      </c>
      <c r="J138" s="235">
        <f>SUM(J139:J140)</f>
        <v>0</v>
      </c>
      <c r="K138" s="84"/>
    </row>
    <row r="139" spans="1:11" s="103" customFormat="1" ht="15" customHeight="1" hidden="1">
      <c r="A139" s="82"/>
      <c r="B139" s="65"/>
      <c r="C139" s="83"/>
      <c r="D139" s="218" t="s">
        <v>181</v>
      </c>
      <c r="E139" s="85"/>
      <c r="F139" s="85"/>
      <c r="G139" s="85"/>
      <c r="H139" s="85"/>
      <c r="I139" s="85"/>
      <c r="J139" s="236"/>
      <c r="K139" s="84"/>
    </row>
    <row r="140" spans="3:11" ht="15" customHeight="1">
      <c r="C140" s="83"/>
      <c r="D140" s="223"/>
      <c r="E140" s="120" t="s">
        <v>188</v>
      </c>
      <c r="F140" s="106"/>
      <c r="G140" s="106"/>
      <c r="H140" s="106"/>
      <c r="I140" s="106"/>
      <c r="J140" s="245"/>
      <c r="K140" s="84"/>
    </row>
    <row r="141" spans="3:11" ht="24" customHeight="1">
      <c r="C141" s="83"/>
      <c r="D141" s="217" t="s">
        <v>160</v>
      </c>
      <c r="E141" s="105" t="s">
        <v>199</v>
      </c>
      <c r="F141" s="69">
        <f>SUM(G141:J141)</f>
        <v>0</v>
      </c>
      <c r="G141" s="69">
        <f>SUM(G142:G143)</f>
        <v>0</v>
      </c>
      <c r="H141" s="69">
        <f>SUM(H142:H143)</f>
        <v>0</v>
      </c>
      <c r="I141" s="69">
        <f>SUM(I142:I143)</f>
        <v>0</v>
      </c>
      <c r="J141" s="235">
        <f>SUM(J142:J143)</f>
        <v>0</v>
      </c>
      <c r="K141" s="84"/>
    </row>
    <row r="142" spans="1:11" s="103" customFormat="1" ht="15" customHeight="1" hidden="1">
      <c r="A142" s="82"/>
      <c r="B142" s="65"/>
      <c r="C142" s="83"/>
      <c r="D142" s="218" t="s">
        <v>182</v>
      </c>
      <c r="E142" s="85"/>
      <c r="F142" s="85"/>
      <c r="G142" s="85"/>
      <c r="H142" s="85"/>
      <c r="I142" s="85"/>
      <c r="J142" s="236"/>
      <c r="K142" s="84"/>
    </row>
    <row r="143" spans="3:11" ht="15" customHeight="1">
      <c r="C143" s="83"/>
      <c r="D143" s="221"/>
      <c r="E143" s="120" t="s">
        <v>202</v>
      </c>
      <c r="F143" s="107"/>
      <c r="G143" s="107"/>
      <c r="H143" s="107"/>
      <c r="I143" s="107"/>
      <c r="J143" s="240"/>
      <c r="K143" s="84"/>
    </row>
    <row r="144" spans="1:11" ht="9" customHeight="1">
      <c r="A144" s="63"/>
      <c r="B144" s="64"/>
      <c r="C144" s="52"/>
      <c r="D144" s="220"/>
      <c r="E144" s="117"/>
      <c r="F144" s="118"/>
      <c r="G144" s="119"/>
      <c r="H144" s="119"/>
      <c r="I144" s="119"/>
      <c r="J144" s="239"/>
      <c r="K144" s="53"/>
    </row>
    <row r="145" spans="3:11" ht="30" customHeight="1">
      <c r="C145" s="83"/>
      <c r="D145" s="217" t="s">
        <v>130</v>
      </c>
      <c r="E145" s="79" t="s">
        <v>194</v>
      </c>
      <c r="F145" s="69">
        <f>SUM(G145:J145)</f>
        <v>0</v>
      </c>
      <c r="G145" s="69">
        <f>SUM(G146:G147)</f>
        <v>0</v>
      </c>
      <c r="H145" s="69">
        <f>SUM(H146:H147)</f>
        <v>0</v>
      </c>
      <c r="I145" s="69">
        <f>SUM(I146:I147)</f>
        <v>0</v>
      </c>
      <c r="J145" s="235">
        <f>SUM(J146:J147)</f>
        <v>0</v>
      </c>
      <c r="K145" s="84"/>
    </row>
    <row r="146" spans="1:11" s="103" customFormat="1" ht="15" customHeight="1" hidden="1">
      <c r="A146" s="82"/>
      <c r="B146" s="65"/>
      <c r="C146" s="83"/>
      <c r="D146" s="218" t="s">
        <v>193</v>
      </c>
      <c r="E146" s="85"/>
      <c r="F146" s="85"/>
      <c r="G146" s="85"/>
      <c r="H146" s="85"/>
      <c r="I146" s="85"/>
      <c r="J146" s="236"/>
      <c r="K146" s="84"/>
    </row>
    <row r="147" spans="3:11" ht="15" customHeight="1" thickBot="1">
      <c r="C147" s="83"/>
      <c r="D147" s="227"/>
      <c r="E147" s="228" t="s">
        <v>229</v>
      </c>
      <c r="F147" s="229"/>
      <c r="G147" s="229"/>
      <c r="H147" s="229"/>
      <c r="I147" s="229"/>
      <c r="J147" s="246"/>
      <c r="K147" s="84"/>
    </row>
    <row r="148" spans="3:11" ht="11.25">
      <c r="C148" s="108"/>
      <c r="D148" s="109"/>
      <c r="E148" s="110"/>
      <c r="F148" s="111"/>
      <c r="G148" s="111"/>
      <c r="H148" s="111"/>
      <c r="I148" s="111"/>
      <c r="J148" s="111"/>
      <c r="K148" s="112"/>
    </row>
  </sheetData>
  <sheetProtection password="FA9C" sheet="1" objects="1" scenarios="1" formatColumns="0" formatRows="0"/>
  <mergeCells count="8">
    <mergeCell ref="D129:J129"/>
    <mergeCell ref="D133:J133"/>
    <mergeCell ref="D9:J9"/>
    <mergeCell ref="D115:J115"/>
    <mergeCell ref="D118:J118"/>
    <mergeCell ref="D17:J17"/>
    <mergeCell ref="D66:J66"/>
    <mergeCell ref="G11:H12"/>
  </mergeCells>
  <dataValidations count="7">
    <dataValidation type="decimal" allowBlank="1" showInputMessage="1" showErrorMessage="1" errorTitle="Внимание" error="Допускается ввод только действительных чисел!" sqref="J144 G116:J117 J107 G106:J106 G109:J110 G112:J113 J111 G78:J78 J83 G79 G80:J82 G19:J19 J58 J62 G68:J68 G57:J57 G60:J61 G63:J64 G29:J29 H31:J31 J33:J34 I32:J32 G22:J23 G71:J72 G27:J27 G76:J76 G38:J40 G87:J89 G44:J44 G93:J93 G51:J51 G100:J100">
      <formula1>-999999999999999000000000</formula1>
      <formula2>9.99999999999999E+23</formula2>
    </dataValidation>
    <dataValidation type="decimal" allowBlank="1" showInputMessage="1" showErrorMessage="1" sqref="G144:I144 G111:I111 G107:I107 G83:I83 G58:I58 G62:I62 I33:I34 H32:H34 G30:G34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 E44">
      <formula1>tso_name</formula1>
    </dataValidation>
    <dataValidation type="list" allowBlank="1" showInputMessage="1" showErrorMessage="1" errorTitle="Внимание" error="Выберите значение из предложенного списка!" sqref="E27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8:E40">
      <formula1>sbwt_name</formula1>
    </dataValidation>
    <dataValidation type="textLength" allowBlank="1" showInputMessage="1" showErrorMessage="1" errorTitle="Внимание" error="Длина поля ограничена 150 символами!" sqref="E51">
      <formula1>0</formula1>
      <formula2>150</formula2>
    </dataValidation>
  </dataValidations>
  <hyperlinks>
    <hyperlink ref="E24" location="'46 - передача'!A1" tooltip="Добавить сетевую компанию" display="Добавить сетевую компанию"/>
    <hyperlink ref="E28" location="'46 - передача'!A1" tooltip="Добавить генерирующую компанию" display="Добавить генерирующую компанию"/>
    <hyperlink ref="E45" location="'46 - передача'!A1" tooltip="Добавить сетевую компанию" display="Добавить сетевую компанию"/>
    <hyperlink ref="E48" location="'46 - передача'!A1" tooltip="Добавить генерирующую компанию" display="Добавить генерирующую компанию"/>
    <hyperlink ref="E122" location="'46 - передача'!A1" tooltip="Добавить сбытовую компанию" display="Добавить сбытовую компанию"/>
    <hyperlink ref="E125" location="'46 - передача'!A1" tooltip="Добавить сетевую компанию" display="Добавить сетевую компанию"/>
    <hyperlink ref="E128" location="'46 - передача'!A1" tooltip="Добавить другую организацию" display="Добавить другую организацию"/>
    <hyperlink ref="E132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2" location="'46 - передача'!A1" tooltip="Добавить другую организацию" display="Добавить другую организацию"/>
    <hyperlink ref="E5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7" location="'46 - передача'!$A$1" tooltip="Удалить" display="Удалить"/>
    <hyperlink ref="C38" location="'46 - передача'!$A$1" tooltip="Удалить" display="Удалить"/>
    <hyperlink ref="C39" location="'46 - передача'!$A$1" tooltip="Удалить" display="Удалить"/>
    <hyperlink ref="C40" location="'46 - передача'!$A$1" tooltip="Удалить" display="Удалить"/>
    <hyperlink ref="C44" location="'46 - передача'!$A$1" tooltip="Удалить" display="Удалить"/>
    <hyperlink ref="C51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26"/>
  <sheetViews>
    <sheetView zoomScalePageLayoutView="0" workbookViewId="0" topLeftCell="A1">
      <selection activeCell="AZ182" sqref="AZ182:BB21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639</v>
      </c>
      <c r="B1" s="42" t="s">
        <v>640</v>
      </c>
      <c r="C1" s="42" t="s">
        <v>641</v>
      </c>
      <c r="D1" s="42" t="s">
        <v>642</v>
      </c>
      <c r="E1" s="42" t="s">
        <v>643</v>
      </c>
      <c r="G1" s="42" t="s">
        <v>644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645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646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647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648</v>
      </c>
    </row>
    <row r="7" spans="1:7" ht="11.25">
      <c r="A7" s="42" t="s">
        <v>278</v>
      </c>
      <c r="B7" s="42" t="s">
        <v>279</v>
      </c>
      <c r="C7" s="42" t="s">
        <v>274</v>
      </c>
      <c r="D7" s="42" t="s">
        <v>265</v>
      </c>
      <c r="E7" s="42" t="s">
        <v>61</v>
      </c>
      <c r="G7" s="42" t="s">
        <v>649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650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651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297</v>
      </c>
      <c r="D13" s="42" t="s">
        <v>265</v>
      </c>
      <c r="E13" s="42" t="s">
        <v>61</v>
      </c>
    </row>
    <row r="14" spans="1:5" ht="11.25">
      <c r="A14" s="42" t="s">
        <v>298</v>
      </c>
      <c r="B14" s="42" t="s">
        <v>299</v>
      </c>
      <c r="C14" s="42" t="s">
        <v>277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303</v>
      </c>
      <c r="B16" s="42" t="s">
        <v>304</v>
      </c>
      <c r="C16" s="42" t="s">
        <v>305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324</v>
      </c>
      <c r="B24" s="42" t="s">
        <v>325</v>
      </c>
      <c r="C24" s="42" t="s">
        <v>326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338</v>
      </c>
      <c r="D29" s="42" t="s">
        <v>265</v>
      </c>
      <c r="E29" s="42" t="s">
        <v>61</v>
      </c>
    </row>
    <row r="30" spans="1:5" ht="11.25">
      <c r="A30" s="42" t="s">
        <v>339</v>
      </c>
      <c r="B30" s="42" t="s">
        <v>340</v>
      </c>
      <c r="C30" s="42" t="s">
        <v>332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346</v>
      </c>
      <c r="D32" s="42" t="s">
        <v>265</v>
      </c>
      <c r="E32" s="42" t="s">
        <v>61</v>
      </c>
    </row>
    <row r="33" spans="1:5" ht="11.25">
      <c r="A33" s="42" t="s">
        <v>347</v>
      </c>
      <c r="B33" s="42" t="s">
        <v>348</v>
      </c>
      <c r="C33" s="42" t="s">
        <v>323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351</v>
      </c>
      <c r="D34" s="42" t="s">
        <v>265</v>
      </c>
      <c r="E34" s="42" t="s">
        <v>61</v>
      </c>
    </row>
    <row r="35" spans="1:5" ht="11.25">
      <c r="A35" s="42" t="s">
        <v>352</v>
      </c>
      <c r="B35" s="42" t="s">
        <v>353</v>
      </c>
      <c r="C35" s="42" t="s">
        <v>282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282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364</v>
      </c>
      <c r="D39" s="42" t="s">
        <v>265</v>
      </c>
      <c r="E39" s="42" t="s">
        <v>61</v>
      </c>
    </row>
    <row r="40" spans="1:5" ht="11.25">
      <c r="A40" s="42" t="s">
        <v>365</v>
      </c>
      <c r="B40" s="42" t="s">
        <v>366</v>
      </c>
      <c r="C40" s="42" t="s">
        <v>323</v>
      </c>
      <c r="D40" s="42" t="s">
        <v>265</v>
      </c>
      <c r="E40" s="42" t="s">
        <v>61</v>
      </c>
    </row>
    <row r="41" spans="1:5" ht="11.25">
      <c r="A41" s="42" t="s">
        <v>367</v>
      </c>
      <c r="B41" s="42" t="s">
        <v>368</v>
      </c>
      <c r="C41" s="42" t="s">
        <v>323</v>
      </c>
      <c r="D41" s="42" t="s">
        <v>265</v>
      </c>
      <c r="E41" s="42" t="s">
        <v>61</v>
      </c>
    </row>
    <row r="42" spans="1:5" ht="11.25">
      <c r="A42" s="42" t="s">
        <v>369</v>
      </c>
      <c r="B42" s="42" t="s">
        <v>370</v>
      </c>
      <c r="C42" s="42" t="s">
        <v>361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361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265</v>
      </c>
      <c r="E46" s="42" t="s">
        <v>61</v>
      </c>
    </row>
    <row r="47" spans="1:5" ht="11.25">
      <c r="A47" s="42" t="s">
        <v>382</v>
      </c>
      <c r="B47" s="42" t="s">
        <v>270</v>
      </c>
      <c r="C47" s="42" t="s">
        <v>383</v>
      </c>
      <c r="D47" s="42" t="s">
        <v>265</v>
      </c>
      <c r="E47" s="42" t="s">
        <v>61</v>
      </c>
    </row>
    <row r="48" spans="1:5" ht="11.25">
      <c r="A48" s="42" t="s">
        <v>384</v>
      </c>
      <c r="B48" s="42" t="s">
        <v>385</v>
      </c>
      <c r="C48" s="42" t="s">
        <v>386</v>
      </c>
      <c r="D48" s="42" t="s">
        <v>387</v>
      </c>
      <c r="E48" s="42" t="s">
        <v>61</v>
      </c>
    </row>
    <row r="49" spans="1:5" ht="11.25">
      <c r="A49" s="42" t="s">
        <v>388</v>
      </c>
      <c r="B49" s="42" t="s">
        <v>389</v>
      </c>
      <c r="C49" s="42" t="s">
        <v>390</v>
      </c>
      <c r="D49" s="42" t="s">
        <v>387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332</v>
      </c>
      <c r="D50" s="42" t="s">
        <v>387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395</v>
      </c>
      <c r="D51" s="42" t="s">
        <v>387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387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387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404</v>
      </c>
      <c r="D54" s="42" t="s">
        <v>387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264</v>
      </c>
      <c r="D55" s="42" t="s">
        <v>387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387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412</v>
      </c>
      <c r="D57" s="42" t="s">
        <v>387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351</v>
      </c>
      <c r="D58" s="42" t="s">
        <v>387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401</v>
      </c>
      <c r="D59" s="42" t="s">
        <v>387</v>
      </c>
      <c r="E59" s="42" t="s">
        <v>61</v>
      </c>
    </row>
    <row r="60" spans="1:5" ht="11.25">
      <c r="A60" s="42" t="s">
        <v>417</v>
      </c>
      <c r="B60" s="42" t="s">
        <v>418</v>
      </c>
      <c r="C60" s="42" t="s">
        <v>320</v>
      </c>
      <c r="D60" s="42" t="s">
        <v>387</v>
      </c>
      <c r="E60" s="42" t="s">
        <v>61</v>
      </c>
    </row>
    <row r="61" spans="1:5" ht="11.25">
      <c r="A61" s="42" t="s">
        <v>417</v>
      </c>
      <c r="B61" s="42" t="s">
        <v>418</v>
      </c>
      <c r="C61" s="42" t="s">
        <v>386</v>
      </c>
      <c r="D61" s="42" t="s">
        <v>387</v>
      </c>
      <c r="E61" s="42" t="s">
        <v>61</v>
      </c>
    </row>
    <row r="62" spans="1:5" ht="11.25">
      <c r="A62" s="42" t="s">
        <v>419</v>
      </c>
      <c r="B62" s="42" t="s">
        <v>420</v>
      </c>
      <c r="C62" s="42" t="s">
        <v>364</v>
      </c>
      <c r="D62" s="42" t="s">
        <v>387</v>
      </c>
      <c r="E62" s="42" t="s">
        <v>61</v>
      </c>
    </row>
    <row r="63" spans="1:5" ht="11.25">
      <c r="A63" s="42" t="s">
        <v>421</v>
      </c>
      <c r="B63" s="42" t="s">
        <v>422</v>
      </c>
      <c r="C63" s="42" t="s">
        <v>323</v>
      </c>
      <c r="D63" s="42" t="s">
        <v>387</v>
      </c>
      <c r="E63" s="42" t="s">
        <v>61</v>
      </c>
    </row>
    <row r="64" spans="1:5" ht="11.25">
      <c r="A64" s="42" t="s">
        <v>423</v>
      </c>
      <c r="B64" s="42" t="s">
        <v>424</v>
      </c>
      <c r="C64" s="42" t="s">
        <v>425</v>
      </c>
      <c r="D64" s="42" t="s">
        <v>387</v>
      </c>
      <c r="E64" s="42" t="s">
        <v>61</v>
      </c>
    </row>
    <row r="65" spans="1:5" ht="11.25">
      <c r="A65" s="42" t="s">
        <v>426</v>
      </c>
      <c r="B65" s="42" t="s">
        <v>427</v>
      </c>
      <c r="C65" s="42" t="s">
        <v>428</v>
      </c>
      <c r="D65" s="42" t="s">
        <v>387</v>
      </c>
      <c r="E65" s="42" t="s">
        <v>61</v>
      </c>
    </row>
    <row r="66" spans="1:5" ht="11.25">
      <c r="A66" s="42" t="s">
        <v>429</v>
      </c>
      <c r="B66" s="42" t="s">
        <v>430</v>
      </c>
      <c r="C66" s="42" t="s">
        <v>431</v>
      </c>
      <c r="D66" s="42" t="s">
        <v>387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431</v>
      </c>
      <c r="D67" s="42" t="s">
        <v>387</v>
      </c>
      <c r="E67" s="42" t="s">
        <v>61</v>
      </c>
    </row>
    <row r="68" spans="1:5" ht="11.25">
      <c r="A68" s="42" t="s">
        <v>434</v>
      </c>
      <c r="B68" s="42" t="s">
        <v>435</v>
      </c>
      <c r="C68" s="42" t="s">
        <v>335</v>
      </c>
      <c r="D68" s="42" t="s">
        <v>387</v>
      </c>
      <c r="E68" s="42" t="s">
        <v>61</v>
      </c>
    </row>
    <row r="69" spans="1:5" ht="11.25">
      <c r="A69" s="42" t="s">
        <v>365</v>
      </c>
      <c r="B69" s="42" t="s">
        <v>366</v>
      </c>
      <c r="C69" s="42" t="s">
        <v>323</v>
      </c>
      <c r="D69" s="42" t="s">
        <v>387</v>
      </c>
      <c r="E69" s="42" t="s">
        <v>61</v>
      </c>
    </row>
    <row r="70" spans="1:5" ht="11.25">
      <c r="A70" s="42" t="s">
        <v>436</v>
      </c>
      <c r="B70" s="42" t="s">
        <v>437</v>
      </c>
      <c r="C70" s="42" t="s">
        <v>438</v>
      </c>
      <c r="D70" s="42" t="s">
        <v>387</v>
      </c>
      <c r="E70" s="42" t="s">
        <v>61</v>
      </c>
    </row>
    <row r="71" spans="1:5" ht="11.25">
      <c r="A71" s="42" t="s">
        <v>439</v>
      </c>
      <c r="B71" s="42" t="s">
        <v>440</v>
      </c>
      <c r="C71" s="42" t="s">
        <v>297</v>
      </c>
      <c r="D71" s="42" t="s">
        <v>387</v>
      </c>
      <c r="E71" s="42" t="s">
        <v>61</v>
      </c>
    </row>
    <row r="72" spans="1:5" ht="11.25">
      <c r="A72" s="42" t="s">
        <v>441</v>
      </c>
      <c r="B72" s="42" t="s">
        <v>442</v>
      </c>
      <c r="C72" s="42" t="s">
        <v>320</v>
      </c>
      <c r="D72" s="42" t="s">
        <v>387</v>
      </c>
      <c r="E72" s="42" t="s">
        <v>61</v>
      </c>
    </row>
    <row r="73" spans="1:5" ht="11.25">
      <c r="A73" s="42" t="s">
        <v>443</v>
      </c>
      <c r="B73" s="42" t="s">
        <v>444</v>
      </c>
      <c r="C73" s="42" t="s">
        <v>412</v>
      </c>
      <c r="D73" s="42" t="s">
        <v>387</v>
      </c>
      <c r="E73" s="42" t="s">
        <v>61</v>
      </c>
    </row>
    <row r="74" spans="1:5" ht="11.25">
      <c r="A74" s="42" t="s">
        <v>445</v>
      </c>
      <c r="B74" s="42" t="s">
        <v>446</v>
      </c>
      <c r="C74" s="42" t="s">
        <v>447</v>
      </c>
      <c r="D74" s="42" t="s">
        <v>387</v>
      </c>
      <c r="E74" s="42" t="s">
        <v>61</v>
      </c>
    </row>
    <row r="75" spans="1:5" ht="11.25">
      <c r="A75" s="42" t="s">
        <v>448</v>
      </c>
      <c r="B75" s="42" t="s">
        <v>449</v>
      </c>
      <c r="C75" s="42" t="s">
        <v>450</v>
      </c>
      <c r="D75" s="42" t="s">
        <v>387</v>
      </c>
      <c r="E75" s="42" t="s">
        <v>61</v>
      </c>
    </row>
    <row r="76" spans="1:5" ht="11.25">
      <c r="A76" s="42" t="s">
        <v>451</v>
      </c>
      <c r="B76" s="42" t="s">
        <v>385</v>
      </c>
      <c r="C76" s="42" t="s">
        <v>452</v>
      </c>
      <c r="D76" s="42" t="s">
        <v>387</v>
      </c>
      <c r="E76" s="42" t="s">
        <v>61</v>
      </c>
    </row>
    <row r="77" spans="1:5" ht="11.25">
      <c r="A77" s="42" t="s">
        <v>453</v>
      </c>
      <c r="B77" s="42" t="s">
        <v>454</v>
      </c>
      <c r="C77" s="42" t="s">
        <v>351</v>
      </c>
      <c r="D77" s="42" t="s">
        <v>133</v>
      </c>
      <c r="E77" s="42" t="s">
        <v>61</v>
      </c>
    </row>
    <row r="78" spans="1:5" ht="11.25">
      <c r="A78" s="42" t="s">
        <v>455</v>
      </c>
      <c r="B78" s="42" t="s">
        <v>456</v>
      </c>
      <c r="C78" s="42" t="s">
        <v>457</v>
      </c>
      <c r="D78" s="42" t="s">
        <v>133</v>
      </c>
      <c r="E78" s="42" t="s">
        <v>61</v>
      </c>
    </row>
    <row r="79" spans="1:5" ht="11.25">
      <c r="A79" s="42" t="s">
        <v>458</v>
      </c>
      <c r="B79" s="42" t="s">
        <v>459</v>
      </c>
      <c r="C79" s="42" t="s">
        <v>460</v>
      </c>
      <c r="D79" s="42" t="s">
        <v>133</v>
      </c>
      <c r="E79" s="42" t="s">
        <v>61</v>
      </c>
    </row>
    <row r="80" spans="1:5" ht="11.25">
      <c r="A80" s="42" t="s">
        <v>461</v>
      </c>
      <c r="B80" s="42" t="s">
        <v>462</v>
      </c>
      <c r="C80" s="42" t="s">
        <v>332</v>
      </c>
      <c r="D80" s="42" t="s">
        <v>133</v>
      </c>
      <c r="E80" s="42" t="s">
        <v>61</v>
      </c>
    </row>
    <row r="81" spans="1:5" ht="11.25">
      <c r="A81" s="42" t="s">
        <v>463</v>
      </c>
      <c r="B81" s="42" t="s">
        <v>464</v>
      </c>
      <c r="C81" s="42" t="s">
        <v>282</v>
      </c>
      <c r="D81" s="42" t="s">
        <v>133</v>
      </c>
      <c r="E81" s="42" t="s">
        <v>61</v>
      </c>
    </row>
    <row r="82" spans="1:5" ht="11.25">
      <c r="A82" s="42" t="s">
        <v>465</v>
      </c>
      <c r="B82" s="42" t="s">
        <v>466</v>
      </c>
      <c r="C82" s="42" t="s">
        <v>395</v>
      </c>
      <c r="D82" s="42" t="s">
        <v>133</v>
      </c>
      <c r="E82" s="42" t="s">
        <v>61</v>
      </c>
    </row>
    <row r="83" spans="1:5" ht="11.25">
      <c r="A83" s="42" t="s">
        <v>467</v>
      </c>
      <c r="B83" s="42" t="s">
        <v>468</v>
      </c>
      <c r="C83" s="42" t="s">
        <v>457</v>
      </c>
      <c r="D83" s="42" t="s">
        <v>133</v>
      </c>
      <c r="E83" s="42" t="s">
        <v>61</v>
      </c>
    </row>
    <row r="84" spans="1:5" ht="11.25">
      <c r="A84" s="42" t="s">
        <v>469</v>
      </c>
      <c r="B84" s="42" t="s">
        <v>470</v>
      </c>
      <c r="C84" s="42" t="s">
        <v>335</v>
      </c>
      <c r="D84" s="42" t="s">
        <v>133</v>
      </c>
      <c r="E84" s="42" t="s">
        <v>61</v>
      </c>
    </row>
    <row r="85" spans="1:5" ht="11.25">
      <c r="A85" s="42" t="s">
        <v>471</v>
      </c>
      <c r="B85" s="42" t="s">
        <v>472</v>
      </c>
      <c r="C85" s="42" t="s">
        <v>282</v>
      </c>
      <c r="D85" s="42" t="s">
        <v>133</v>
      </c>
      <c r="E85" s="42" t="s">
        <v>61</v>
      </c>
    </row>
    <row r="86" spans="1:5" ht="11.25">
      <c r="A86" s="42" t="s">
        <v>473</v>
      </c>
      <c r="B86" s="42" t="s">
        <v>474</v>
      </c>
      <c r="C86" s="42" t="s">
        <v>282</v>
      </c>
      <c r="D86" s="42" t="s">
        <v>133</v>
      </c>
      <c r="E86" s="42" t="s">
        <v>61</v>
      </c>
    </row>
    <row r="87" spans="1:5" ht="11.25">
      <c r="A87" s="42" t="s">
        <v>475</v>
      </c>
      <c r="B87" s="42" t="s">
        <v>476</v>
      </c>
      <c r="C87" s="42" t="s">
        <v>282</v>
      </c>
      <c r="D87" s="42" t="s">
        <v>133</v>
      </c>
      <c r="E87" s="42" t="s">
        <v>61</v>
      </c>
    </row>
    <row r="88" spans="1:5" ht="11.25">
      <c r="A88" s="42" t="s">
        <v>477</v>
      </c>
      <c r="B88" s="42" t="s">
        <v>478</v>
      </c>
      <c r="C88" s="42" t="s">
        <v>479</v>
      </c>
      <c r="D88" s="42" t="s">
        <v>133</v>
      </c>
      <c r="E88" s="42" t="s">
        <v>61</v>
      </c>
    </row>
    <row r="89" spans="1:5" ht="11.25">
      <c r="A89" s="42" t="s">
        <v>480</v>
      </c>
      <c r="B89" s="42" t="s">
        <v>481</v>
      </c>
      <c r="C89" s="42" t="s">
        <v>332</v>
      </c>
      <c r="D89" s="42" t="s">
        <v>133</v>
      </c>
      <c r="E89" s="42" t="s">
        <v>61</v>
      </c>
    </row>
    <row r="90" spans="1:5" ht="11.25">
      <c r="A90" s="42" t="s">
        <v>482</v>
      </c>
      <c r="B90" s="42" t="s">
        <v>483</v>
      </c>
      <c r="C90" s="42" t="s">
        <v>332</v>
      </c>
      <c r="D90" s="42" t="s">
        <v>133</v>
      </c>
      <c r="E90" s="42" t="s">
        <v>61</v>
      </c>
    </row>
    <row r="91" spans="1:5" ht="11.25">
      <c r="A91" s="42" t="s">
        <v>484</v>
      </c>
      <c r="B91" s="42" t="s">
        <v>485</v>
      </c>
      <c r="C91" s="42" t="s">
        <v>486</v>
      </c>
      <c r="D91" s="42" t="s">
        <v>133</v>
      </c>
      <c r="E91" s="42" t="s">
        <v>61</v>
      </c>
    </row>
    <row r="92" spans="1:5" ht="11.25">
      <c r="A92" s="42" t="s">
        <v>487</v>
      </c>
      <c r="B92" s="42" t="s">
        <v>488</v>
      </c>
      <c r="C92" s="42" t="s">
        <v>323</v>
      </c>
      <c r="D92" s="42" t="s">
        <v>133</v>
      </c>
      <c r="E92" s="42" t="s">
        <v>61</v>
      </c>
    </row>
    <row r="93" spans="1:5" ht="11.25">
      <c r="A93" s="42" t="s">
        <v>489</v>
      </c>
      <c r="B93" s="42" t="s">
        <v>490</v>
      </c>
      <c r="C93" s="42" t="s">
        <v>491</v>
      </c>
      <c r="D93" s="42" t="s">
        <v>133</v>
      </c>
      <c r="E93" s="42" t="s">
        <v>61</v>
      </c>
    </row>
    <row r="94" spans="1:5" ht="11.25">
      <c r="A94" s="42" t="s">
        <v>492</v>
      </c>
      <c r="B94" s="42" t="s">
        <v>493</v>
      </c>
      <c r="C94" s="42" t="s">
        <v>412</v>
      </c>
      <c r="D94" s="42" t="s">
        <v>133</v>
      </c>
      <c r="E94" s="42" t="s">
        <v>61</v>
      </c>
    </row>
    <row r="95" spans="1:5" ht="11.25">
      <c r="A95" s="42" t="s">
        <v>494</v>
      </c>
      <c r="B95" s="42" t="s">
        <v>495</v>
      </c>
      <c r="C95" s="42" t="s">
        <v>358</v>
      </c>
      <c r="D95" s="42" t="s">
        <v>133</v>
      </c>
      <c r="E95" s="42" t="s">
        <v>61</v>
      </c>
    </row>
    <row r="96" spans="1:5" ht="11.25">
      <c r="A96" s="42" t="s">
        <v>496</v>
      </c>
      <c r="B96" s="42" t="s">
        <v>497</v>
      </c>
      <c r="C96" s="42" t="s">
        <v>498</v>
      </c>
      <c r="D96" s="42" t="s">
        <v>133</v>
      </c>
      <c r="E96" s="42" t="s">
        <v>61</v>
      </c>
    </row>
    <row r="97" spans="1:5" ht="11.25">
      <c r="A97" s="42" t="s">
        <v>499</v>
      </c>
      <c r="B97" s="42" t="s">
        <v>500</v>
      </c>
      <c r="C97" s="42" t="s">
        <v>351</v>
      </c>
      <c r="D97" s="42" t="s">
        <v>133</v>
      </c>
      <c r="E97" s="42" t="s">
        <v>61</v>
      </c>
    </row>
    <row r="98" spans="1:5" ht="11.25">
      <c r="A98" s="42" t="s">
        <v>501</v>
      </c>
      <c r="B98" s="42" t="s">
        <v>502</v>
      </c>
      <c r="C98" s="42" t="s">
        <v>503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346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282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332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323</v>
      </c>
      <c r="D102" s="42" t="s">
        <v>133</v>
      </c>
      <c r="E102" s="42" t="s">
        <v>61</v>
      </c>
    </row>
    <row r="103" spans="1:5" ht="11.25">
      <c r="A103" s="42" t="s">
        <v>512</v>
      </c>
      <c r="B103" s="42" t="s">
        <v>513</v>
      </c>
      <c r="C103" s="42" t="s">
        <v>282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343</v>
      </c>
      <c r="D104" s="42" t="s">
        <v>133</v>
      </c>
      <c r="E104" s="42" t="s">
        <v>61</v>
      </c>
    </row>
    <row r="105" spans="1:5" ht="11.25">
      <c r="A105" s="42" t="s">
        <v>516</v>
      </c>
      <c r="B105" s="42" t="s">
        <v>517</v>
      </c>
      <c r="C105" s="42" t="s">
        <v>518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412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523</v>
      </c>
      <c r="D107" s="42" t="s">
        <v>133</v>
      </c>
      <c r="E107" s="42" t="s">
        <v>61</v>
      </c>
    </row>
    <row r="108" spans="1:5" ht="11.25">
      <c r="A108" s="42" t="s">
        <v>524</v>
      </c>
      <c r="B108" s="42" t="s">
        <v>525</v>
      </c>
      <c r="C108" s="42" t="s">
        <v>412</v>
      </c>
      <c r="D108" s="42" t="s">
        <v>133</v>
      </c>
      <c r="E108" s="42" t="s">
        <v>61</v>
      </c>
    </row>
    <row r="109" spans="1:5" ht="11.25">
      <c r="A109" s="42" t="s">
        <v>526</v>
      </c>
      <c r="B109" s="42" t="s">
        <v>527</v>
      </c>
      <c r="C109" s="42" t="s">
        <v>395</v>
      </c>
      <c r="D109" s="42" t="s">
        <v>133</v>
      </c>
      <c r="E109" s="42" t="s">
        <v>61</v>
      </c>
    </row>
    <row r="110" spans="1:5" ht="11.25">
      <c r="A110" s="42" t="s">
        <v>528</v>
      </c>
      <c r="B110" s="42" t="s">
        <v>529</v>
      </c>
      <c r="C110" s="42" t="s">
        <v>530</v>
      </c>
      <c r="D110" s="42" t="s">
        <v>133</v>
      </c>
      <c r="E110" s="42" t="s">
        <v>61</v>
      </c>
    </row>
    <row r="111" spans="1:5" ht="11.25">
      <c r="A111" s="42" t="s">
        <v>531</v>
      </c>
      <c r="B111" s="42" t="s">
        <v>532</v>
      </c>
      <c r="C111" s="42" t="s">
        <v>533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335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314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314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320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395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395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323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395</v>
      </c>
      <c r="D119" s="42" t="s">
        <v>133</v>
      </c>
      <c r="E119" s="42" t="s">
        <v>61</v>
      </c>
    </row>
    <row r="120" spans="1:5" ht="11.25">
      <c r="A120" s="42" t="s">
        <v>356</v>
      </c>
      <c r="B120" s="42" t="s">
        <v>357</v>
      </c>
      <c r="C120" s="42" t="s">
        <v>358</v>
      </c>
      <c r="D120" s="42" t="s">
        <v>133</v>
      </c>
      <c r="E120" s="42" t="s">
        <v>61</v>
      </c>
    </row>
    <row r="121" spans="1:5" ht="11.25">
      <c r="A121" s="42" t="s">
        <v>550</v>
      </c>
      <c r="B121" s="42" t="s">
        <v>551</v>
      </c>
      <c r="C121" s="42" t="s">
        <v>351</v>
      </c>
      <c r="D121" s="42" t="s">
        <v>133</v>
      </c>
      <c r="E121" s="42" t="s">
        <v>61</v>
      </c>
    </row>
    <row r="122" spans="1:5" ht="11.25">
      <c r="A122" s="42" t="s">
        <v>552</v>
      </c>
      <c r="B122" s="42" t="s">
        <v>553</v>
      </c>
      <c r="C122" s="42" t="s">
        <v>351</v>
      </c>
      <c r="D122" s="42" t="s">
        <v>133</v>
      </c>
      <c r="E122" s="42" t="s">
        <v>61</v>
      </c>
    </row>
    <row r="123" spans="1:5" ht="11.25">
      <c r="A123" s="42" t="s">
        <v>554</v>
      </c>
      <c r="B123" s="42" t="s">
        <v>555</v>
      </c>
      <c r="C123" s="42" t="s">
        <v>314</v>
      </c>
      <c r="D123" s="42" t="s">
        <v>133</v>
      </c>
      <c r="E123" s="42" t="s">
        <v>61</v>
      </c>
    </row>
    <row r="124" spans="1:5" ht="11.25">
      <c r="A124" s="42" t="s">
        <v>434</v>
      </c>
      <c r="B124" s="42" t="s">
        <v>435</v>
      </c>
      <c r="C124" s="42" t="s">
        <v>335</v>
      </c>
      <c r="D124" s="42" t="s">
        <v>133</v>
      </c>
      <c r="E124" s="42" t="s">
        <v>61</v>
      </c>
    </row>
    <row r="125" spans="1:5" ht="11.25">
      <c r="A125" s="42" t="s">
        <v>556</v>
      </c>
      <c r="B125" s="42" t="s">
        <v>557</v>
      </c>
      <c r="C125" s="42" t="s">
        <v>314</v>
      </c>
      <c r="D125" s="42" t="s">
        <v>133</v>
      </c>
      <c r="E125" s="42" t="s">
        <v>61</v>
      </c>
    </row>
    <row r="126" spans="1:5" ht="11.25">
      <c r="A126" s="42" t="s">
        <v>558</v>
      </c>
      <c r="B126" s="42" t="s">
        <v>559</v>
      </c>
      <c r="C126" s="42" t="s">
        <v>560</v>
      </c>
      <c r="D126" s="42" t="s">
        <v>133</v>
      </c>
      <c r="E126" s="42" t="s">
        <v>61</v>
      </c>
    </row>
    <row r="127" spans="1:5" ht="11.25">
      <c r="A127" s="42" t="s">
        <v>561</v>
      </c>
      <c r="B127" s="42" t="s">
        <v>562</v>
      </c>
      <c r="C127" s="42" t="s">
        <v>563</v>
      </c>
      <c r="D127" s="42" t="s">
        <v>133</v>
      </c>
      <c r="E127" s="42" t="s">
        <v>61</v>
      </c>
    </row>
    <row r="128" spans="1:5" ht="11.25">
      <c r="A128" s="42" t="s">
        <v>564</v>
      </c>
      <c r="B128" s="42" t="s">
        <v>565</v>
      </c>
      <c r="C128" s="42" t="s">
        <v>566</v>
      </c>
      <c r="D128" s="42" t="s">
        <v>133</v>
      </c>
      <c r="E128" s="42" t="s">
        <v>61</v>
      </c>
    </row>
    <row r="129" spans="1:5" ht="11.25">
      <c r="A129" s="42" t="s">
        <v>567</v>
      </c>
      <c r="B129" s="42" t="s">
        <v>568</v>
      </c>
      <c r="C129" s="42" t="s">
        <v>358</v>
      </c>
      <c r="D129" s="42" t="s">
        <v>133</v>
      </c>
      <c r="E129" s="42" t="s">
        <v>61</v>
      </c>
    </row>
    <row r="130" spans="1:5" ht="11.25">
      <c r="A130" s="42" t="s">
        <v>569</v>
      </c>
      <c r="B130" s="42" t="s">
        <v>570</v>
      </c>
      <c r="C130" s="42" t="s">
        <v>320</v>
      </c>
      <c r="D130" s="42" t="s">
        <v>133</v>
      </c>
      <c r="E130" s="42" t="s">
        <v>61</v>
      </c>
    </row>
    <row r="131" spans="1:5" ht="11.25">
      <c r="A131" s="42" t="s">
        <v>571</v>
      </c>
      <c r="B131" s="42" t="s">
        <v>572</v>
      </c>
      <c r="C131" s="42" t="s">
        <v>395</v>
      </c>
      <c r="D131" s="42" t="s">
        <v>133</v>
      </c>
      <c r="E131" s="42" t="s">
        <v>61</v>
      </c>
    </row>
    <row r="132" spans="1:5" ht="11.25">
      <c r="A132" s="42" t="s">
        <v>573</v>
      </c>
      <c r="B132" s="42" t="s">
        <v>574</v>
      </c>
      <c r="C132" s="42" t="s">
        <v>320</v>
      </c>
      <c r="D132" s="42" t="s">
        <v>133</v>
      </c>
      <c r="E132" s="42" t="s">
        <v>61</v>
      </c>
    </row>
    <row r="133" spans="1:5" ht="11.25">
      <c r="A133" s="42" t="s">
        <v>575</v>
      </c>
      <c r="B133" s="42" t="s">
        <v>576</v>
      </c>
      <c r="C133" s="42" t="s">
        <v>320</v>
      </c>
      <c r="D133" s="42" t="s">
        <v>133</v>
      </c>
      <c r="E133" s="42" t="s">
        <v>61</v>
      </c>
    </row>
    <row r="134" spans="1:5" ht="11.25">
      <c r="A134" s="42" t="s">
        <v>577</v>
      </c>
      <c r="B134" s="42" t="s">
        <v>578</v>
      </c>
      <c r="C134" s="42" t="s">
        <v>351</v>
      </c>
      <c r="D134" s="42" t="s">
        <v>133</v>
      </c>
      <c r="E134" s="42" t="s">
        <v>61</v>
      </c>
    </row>
    <row r="135" spans="1:5" ht="11.25">
      <c r="A135" s="42" t="s">
        <v>579</v>
      </c>
      <c r="B135" s="42" t="s">
        <v>580</v>
      </c>
      <c r="C135" s="42" t="s">
        <v>412</v>
      </c>
      <c r="D135" s="42" t="s">
        <v>133</v>
      </c>
      <c r="E135" s="42" t="s">
        <v>61</v>
      </c>
    </row>
    <row r="136" spans="1:5" ht="11.25">
      <c r="A136" s="42" t="s">
        <v>581</v>
      </c>
      <c r="B136" s="42" t="s">
        <v>582</v>
      </c>
      <c r="C136" s="42" t="s">
        <v>351</v>
      </c>
      <c r="D136" s="42" t="s">
        <v>133</v>
      </c>
      <c r="E136" s="42" t="s">
        <v>61</v>
      </c>
    </row>
    <row r="137" spans="1:5" ht="11.25">
      <c r="A137" s="42" t="s">
        <v>583</v>
      </c>
      <c r="B137" s="42" t="s">
        <v>584</v>
      </c>
      <c r="C137" s="42" t="s">
        <v>335</v>
      </c>
      <c r="D137" s="42" t="s">
        <v>133</v>
      </c>
      <c r="E137" s="42" t="s">
        <v>61</v>
      </c>
    </row>
    <row r="138" spans="1:5" ht="11.25">
      <c r="A138" s="42" t="s">
        <v>585</v>
      </c>
      <c r="B138" s="42" t="s">
        <v>586</v>
      </c>
      <c r="C138" s="42" t="s">
        <v>412</v>
      </c>
      <c r="D138" s="42" t="s">
        <v>133</v>
      </c>
      <c r="E138" s="42" t="s">
        <v>61</v>
      </c>
    </row>
    <row r="139" spans="1:5" ht="11.25">
      <c r="A139" s="42" t="s">
        <v>587</v>
      </c>
      <c r="B139" s="42" t="s">
        <v>588</v>
      </c>
      <c r="C139" s="42" t="s">
        <v>338</v>
      </c>
      <c r="D139" s="42" t="s">
        <v>133</v>
      </c>
      <c r="E139" s="42" t="s">
        <v>61</v>
      </c>
    </row>
    <row r="140" spans="1:5" ht="11.25">
      <c r="A140" s="42" t="s">
        <v>589</v>
      </c>
      <c r="B140" s="42" t="s">
        <v>590</v>
      </c>
      <c r="C140" s="42" t="s">
        <v>351</v>
      </c>
      <c r="D140" s="42" t="s">
        <v>133</v>
      </c>
      <c r="E140" s="42" t="s">
        <v>61</v>
      </c>
    </row>
    <row r="141" spans="1:5" ht="11.25">
      <c r="A141" s="42" t="s">
        <v>591</v>
      </c>
      <c r="B141" s="42" t="s">
        <v>592</v>
      </c>
      <c r="C141" s="42" t="s">
        <v>412</v>
      </c>
      <c r="D141" s="42" t="s">
        <v>133</v>
      </c>
      <c r="E141" s="42" t="s">
        <v>61</v>
      </c>
    </row>
    <row r="142" spans="1:5" ht="11.25">
      <c r="A142" s="42" t="s">
        <v>593</v>
      </c>
      <c r="B142" s="42" t="s">
        <v>594</v>
      </c>
      <c r="C142" s="42" t="s">
        <v>395</v>
      </c>
      <c r="D142" s="42" t="s">
        <v>133</v>
      </c>
      <c r="E142" s="42" t="s">
        <v>61</v>
      </c>
    </row>
    <row r="143" spans="1:5" ht="11.25">
      <c r="A143" s="42" t="s">
        <v>595</v>
      </c>
      <c r="B143" s="42" t="s">
        <v>596</v>
      </c>
      <c r="C143" s="42" t="s">
        <v>597</v>
      </c>
      <c r="D143" s="42" t="s">
        <v>133</v>
      </c>
      <c r="E143" s="42" t="s">
        <v>61</v>
      </c>
    </row>
    <row r="144" spans="1:5" ht="11.25">
      <c r="A144" s="42" t="s">
        <v>598</v>
      </c>
      <c r="B144" s="42" t="s">
        <v>599</v>
      </c>
      <c r="C144" s="42" t="s">
        <v>351</v>
      </c>
      <c r="D144" s="42" t="s">
        <v>133</v>
      </c>
      <c r="E144" s="42" t="s">
        <v>61</v>
      </c>
    </row>
    <row r="145" spans="1:5" ht="11.25">
      <c r="A145" s="42" t="s">
        <v>600</v>
      </c>
      <c r="B145" s="42" t="s">
        <v>601</v>
      </c>
      <c r="C145" s="42" t="s">
        <v>602</v>
      </c>
      <c r="D145" s="42" t="s">
        <v>133</v>
      </c>
      <c r="E145" s="42" t="s">
        <v>61</v>
      </c>
    </row>
    <row r="146" spans="1:5" ht="11.25">
      <c r="A146" s="42" t="s">
        <v>603</v>
      </c>
      <c r="B146" s="42" t="s">
        <v>604</v>
      </c>
      <c r="C146" s="42" t="s">
        <v>530</v>
      </c>
      <c r="D146" s="42" t="s">
        <v>133</v>
      </c>
      <c r="E146" s="42" t="s">
        <v>61</v>
      </c>
    </row>
    <row r="147" spans="1:5" ht="11.25">
      <c r="A147" s="42" t="s">
        <v>605</v>
      </c>
      <c r="B147" s="42" t="s">
        <v>606</v>
      </c>
      <c r="C147" s="42" t="s">
        <v>277</v>
      </c>
      <c r="D147" s="42" t="s">
        <v>133</v>
      </c>
      <c r="E147" s="42" t="s">
        <v>61</v>
      </c>
    </row>
    <row r="148" spans="1:5" ht="11.25">
      <c r="A148" s="42" t="s">
        <v>607</v>
      </c>
      <c r="B148" s="42" t="s">
        <v>608</v>
      </c>
      <c r="C148" s="42" t="s">
        <v>335</v>
      </c>
      <c r="D148" s="42" t="s">
        <v>133</v>
      </c>
      <c r="E148" s="42" t="s">
        <v>61</v>
      </c>
    </row>
    <row r="149" spans="1:5" ht="11.25">
      <c r="A149" s="42" t="s">
        <v>609</v>
      </c>
      <c r="B149" s="42" t="s">
        <v>610</v>
      </c>
      <c r="C149" s="42" t="s">
        <v>611</v>
      </c>
      <c r="D149" s="42" t="s">
        <v>133</v>
      </c>
      <c r="E149" s="42" t="s">
        <v>61</v>
      </c>
    </row>
    <row r="150" spans="1:5" ht="11.25">
      <c r="A150" s="42" t="s">
        <v>612</v>
      </c>
      <c r="B150" s="42" t="s">
        <v>613</v>
      </c>
      <c r="C150" s="42" t="s">
        <v>450</v>
      </c>
      <c r="D150" s="42" t="s">
        <v>133</v>
      </c>
      <c r="E150" s="42" t="s">
        <v>61</v>
      </c>
    </row>
    <row r="151" spans="1:5" ht="11.25">
      <c r="A151" s="42" t="s">
        <v>614</v>
      </c>
      <c r="B151" s="42" t="s">
        <v>615</v>
      </c>
      <c r="C151" s="42" t="s">
        <v>616</v>
      </c>
      <c r="D151" s="42" t="s">
        <v>133</v>
      </c>
      <c r="E151" s="42" t="s">
        <v>61</v>
      </c>
    </row>
    <row r="152" spans="1:5" ht="11.25">
      <c r="A152" s="42" t="s">
        <v>617</v>
      </c>
      <c r="B152" s="42" t="s">
        <v>618</v>
      </c>
      <c r="C152" s="42" t="s">
        <v>351</v>
      </c>
      <c r="D152" s="42" t="s">
        <v>133</v>
      </c>
      <c r="E152" s="42" t="s">
        <v>61</v>
      </c>
    </row>
    <row r="153" spans="1:5" ht="11.25">
      <c r="A153" s="42" t="s">
        <v>619</v>
      </c>
      <c r="B153" s="42" t="s">
        <v>613</v>
      </c>
      <c r="C153" s="42" t="s">
        <v>620</v>
      </c>
      <c r="D153" s="42" t="s">
        <v>133</v>
      </c>
      <c r="E153" s="42" t="s">
        <v>61</v>
      </c>
    </row>
    <row r="154" spans="1:5" ht="11.25">
      <c r="A154" s="42" t="s">
        <v>262</v>
      </c>
      <c r="B154" s="42" t="s">
        <v>263</v>
      </c>
      <c r="C154" s="42" t="s">
        <v>264</v>
      </c>
      <c r="D154" s="42" t="s">
        <v>621</v>
      </c>
      <c r="E154" s="42" t="s">
        <v>61</v>
      </c>
    </row>
    <row r="155" spans="1:5" ht="11.25">
      <c r="A155" s="42" t="s">
        <v>266</v>
      </c>
      <c r="B155" s="42" t="s">
        <v>267</v>
      </c>
      <c r="C155" s="42" t="s">
        <v>268</v>
      </c>
      <c r="D155" s="42" t="s">
        <v>621</v>
      </c>
      <c r="E155" s="42" t="s">
        <v>61</v>
      </c>
    </row>
    <row r="156" spans="1:5" ht="11.25">
      <c r="A156" s="42" t="s">
        <v>272</v>
      </c>
      <c r="B156" s="42" t="s">
        <v>273</v>
      </c>
      <c r="C156" s="42" t="s">
        <v>274</v>
      </c>
      <c r="D156" s="42" t="s">
        <v>621</v>
      </c>
      <c r="E156" s="42" t="s">
        <v>61</v>
      </c>
    </row>
    <row r="157" spans="1:5" ht="11.25">
      <c r="A157" s="42" t="s">
        <v>275</v>
      </c>
      <c r="B157" s="42" t="s">
        <v>276</v>
      </c>
      <c r="C157" s="42" t="s">
        <v>277</v>
      </c>
      <c r="D157" s="42" t="s">
        <v>621</v>
      </c>
      <c r="E157" s="42" t="s">
        <v>61</v>
      </c>
    </row>
    <row r="158" spans="1:5" ht="11.25">
      <c r="A158" s="42" t="s">
        <v>286</v>
      </c>
      <c r="B158" s="42" t="s">
        <v>287</v>
      </c>
      <c r="C158" s="42" t="s">
        <v>288</v>
      </c>
      <c r="D158" s="42" t="s">
        <v>621</v>
      </c>
      <c r="E158" s="42" t="s">
        <v>61</v>
      </c>
    </row>
    <row r="159" spans="1:5" ht="11.25">
      <c r="A159" s="42" t="s">
        <v>289</v>
      </c>
      <c r="B159" s="42" t="s">
        <v>290</v>
      </c>
      <c r="C159" s="42" t="s">
        <v>291</v>
      </c>
      <c r="D159" s="42" t="s">
        <v>621</v>
      </c>
      <c r="E159" s="42" t="s">
        <v>61</v>
      </c>
    </row>
    <row r="160" spans="1:5" ht="11.25">
      <c r="A160" s="42" t="s">
        <v>295</v>
      </c>
      <c r="B160" s="42" t="s">
        <v>296</v>
      </c>
      <c r="C160" s="42" t="s">
        <v>297</v>
      </c>
      <c r="D160" s="42" t="s">
        <v>621</v>
      </c>
      <c r="E160" s="42" t="s">
        <v>61</v>
      </c>
    </row>
    <row r="161" spans="1:5" ht="11.25">
      <c r="A161" s="42" t="s">
        <v>315</v>
      </c>
      <c r="B161" s="42" t="s">
        <v>316</v>
      </c>
      <c r="C161" s="42" t="s">
        <v>317</v>
      </c>
      <c r="D161" s="42" t="s">
        <v>621</v>
      </c>
      <c r="E161" s="42" t="s">
        <v>61</v>
      </c>
    </row>
    <row r="162" spans="1:5" ht="11.25">
      <c r="A162" s="42" t="s">
        <v>622</v>
      </c>
      <c r="B162" s="42" t="s">
        <v>623</v>
      </c>
      <c r="C162" s="42" t="s">
        <v>624</v>
      </c>
      <c r="D162" s="42" t="s">
        <v>621</v>
      </c>
      <c r="E162" s="42" t="s">
        <v>61</v>
      </c>
    </row>
    <row r="163" spans="1:5" ht="11.25">
      <c r="A163" s="42" t="s">
        <v>321</v>
      </c>
      <c r="B163" s="42" t="s">
        <v>322</v>
      </c>
      <c r="C163" s="42" t="s">
        <v>323</v>
      </c>
      <c r="D163" s="42" t="s">
        <v>621</v>
      </c>
      <c r="E163" s="42" t="s">
        <v>61</v>
      </c>
    </row>
    <row r="164" spans="1:5" ht="11.25">
      <c r="A164" s="42" t="s">
        <v>625</v>
      </c>
      <c r="B164" s="42" t="s">
        <v>267</v>
      </c>
      <c r="C164" s="42" t="s">
        <v>450</v>
      </c>
      <c r="D164" s="42" t="s">
        <v>621</v>
      </c>
      <c r="E164" s="42" t="s">
        <v>61</v>
      </c>
    </row>
    <row r="165" spans="1:5" ht="11.25">
      <c r="A165" s="42" t="s">
        <v>626</v>
      </c>
      <c r="B165" s="42" t="s">
        <v>267</v>
      </c>
      <c r="C165" s="42" t="s">
        <v>627</v>
      </c>
      <c r="D165" s="42" t="s">
        <v>621</v>
      </c>
      <c r="E165" s="42" t="s">
        <v>61</v>
      </c>
    </row>
    <row r="166" spans="1:5" ht="11.25">
      <c r="A166" s="42" t="s">
        <v>333</v>
      </c>
      <c r="B166" s="42" t="s">
        <v>334</v>
      </c>
      <c r="C166" s="42" t="s">
        <v>335</v>
      </c>
      <c r="D166" s="42" t="s">
        <v>621</v>
      </c>
      <c r="E166" s="42" t="s">
        <v>61</v>
      </c>
    </row>
    <row r="167" spans="1:5" ht="11.25">
      <c r="A167" s="42" t="s">
        <v>336</v>
      </c>
      <c r="B167" s="42" t="s">
        <v>337</v>
      </c>
      <c r="C167" s="42" t="s">
        <v>338</v>
      </c>
      <c r="D167" s="42" t="s">
        <v>621</v>
      </c>
      <c r="E167" s="42" t="s">
        <v>61</v>
      </c>
    </row>
    <row r="168" spans="1:5" ht="11.25">
      <c r="A168" s="42" t="s">
        <v>349</v>
      </c>
      <c r="B168" s="42" t="s">
        <v>350</v>
      </c>
      <c r="C168" s="42" t="s">
        <v>351</v>
      </c>
      <c r="D168" s="42" t="s">
        <v>621</v>
      </c>
      <c r="E168" s="42" t="s">
        <v>61</v>
      </c>
    </row>
    <row r="169" spans="1:5" ht="11.25">
      <c r="A169" s="42" t="s">
        <v>628</v>
      </c>
      <c r="B169" s="42" t="s">
        <v>629</v>
      </c>
      <c r="C169" s="42" t="s">
        <v>375</v>
      </c>
      <c r="D169" s="42" t="s">
        <v>621</v>
      </c>
      <c r="E169" s="42" t="s">
        <v>61</v>
      </c>
    </row>
    <row r="170" spans="1:5" ht="11.25">
      <c r="A170" s="42" t="s">
        <v>365</v>
      </c>
      <c r="B170" s="42" t="s">
        <v>366</v>
      </c>
      <c r="C170" s="42" t="s">
        <v>323</v>
      </c>
      <c r="D170" s="42" t="s">
        <v>621</v>
      </c>
      <c r="E170" s="42" t="s">
        <v>61</v>
      </c>
    </row>
    <row r="171" spans="1:5" ht="11.25">
      <c r="A171" s="42" t="s">
        <v>630</v>
      </c>
      <c r="B171" s="42" t="s">
        <v>631</v>
      </c>
      <c r="C171" s="42" t="s">
        <v>460</v>
      </c>
      <c r="D171" s="42" t="s">
        <v>621</v>
      </c>
      <c r="E171" s="42" t="s">
        <v>61</v>
      </c>
    </row>
    <row r="172" spans="1:5" ht="11.25">
      <c r="A172" s="42" t="s">
        <v>632</v>
      </c>
      <c r="B172" s="42" t="s">
        <v>267</v>
      </c>
      <c r="C172" s="42" t="s">
        <v>633</v>
      </c>
      <c r="D172" s="42" t="s">
        <v>621</v>
      </c>
      <c r="E172" s="42" t="s">
        <v>61</v>
      </c>
    </row>
    <row r="173" spans="1:5" ht="11.25">
      <c r="A173" s="42" t="s">
        <v>634</v>
      </c>
      <c r="B173" s="42" t="s">
        <v>635</v>
      </c>
      <c r="C173" s="42" t="s">
        <v>627</v>
      </c>
      <c r="D173" s="42" t="s">
        <v>621</v>
      </c>
      <c r="E173" s="42" t="s">
        <v>61</v>
      </c>
    </row>
    <row r="174" spans="1:5" ht="11.25">
      <c r="A174" s="42" t="s">
        <v>636</v>
      </c>
      <c r="B174" s="42" t="s">
        <v>267</v>
      </c>
      <c r="C174" s="42" t="s">
        <v>633</v>
      </c>
      <c r="D174" s="42" t="s">
        <v>621</v>
      </c>
      <c r="E174" s="42" t="s">
        <v>61</v>
      </c>
    </row>
    <row r="175" spans="1:5" ht="11.25">
      <c r="A175" s="42" t="s">
        <v>382</v>
      </c>
      <c r="B175" s="42" t="s">
        <v>270</v>
      </c>
      <c r="C175" s="42" t="s">
        <v>383</v>
      </c>
      <c r="D175" s="42" t="s">
        <v>621</v>
      </c>
      <c r="E175" s="42" t="s">
        <v>61</v>
      </c>
    </row>
    <row r="176" spans="1:5" ht="11.25">
      <c r="A176" s="42" t="s">
        <v>637</v>
      </c>
      <c r="B176" s="42" t="s">
        <v>638</v>
      </c>
      <c r="C176" s="42" t="s">
        <v>620</v>
      </c>
      <c r="D176" s="42" t="s">
        <v>621</v>
      </c>
      <c r="E176" s="42" t="s">
        <v>61</v>
      </c>
    </row>
    <row r="180" spans="1:52" ht="11.25">
      <c r="A180" s="250" t="s">
        <v>652</v>
      </c>
      <c r="D180" s="250" t="s">
        <v>653</v>
      </c>
      <c r="H180" s="250" t="s">
        <v>654</v>
      </c>
      <c r="L180" s="250" t="s">
        <v>655</v>
      </c>
      <c r="P180" s="250" t="s">
        <v>656</v>
      </c>
      <c r="T180" s="250" t="s">
        <v>657</v>
      </c>
      <c r="X180" s="250" t="s">
        <v>658</v>
      </c>
      <c r="AB180" s="250" t="s">
        <v>659</v>
      </c>
      <c r="AF180" s="250" t="s">
        <v>660</v>
      </c>
      <c r="AJ180" s="250" t="s">
        <v>661</v>
      </c>
      <c r="AN180" s="250" t="s">
        <v>662</v>
      </c>
      <c r="AR180" s="250" t="s">
        <v>663</v>
      </c>
      <c r="AV180" s="250" t="s">
        <v>664</v>
      </c>
      <c r="AZ180" s="250" t="s">
        <v>665</v>
      </c>
    </row>
    <row r="181" spans="1:54" ht="11.25">
      <c r="A181" s="42" t="s">
        <v>639</v>
      </c>
      <c r="B181" s="42" t="s">
        <v>640</v>
      </c>
      <c r="C181" s="42" t="s">
        <v>641</v>
      </c>
      <c r="D181" s="42" t="s">
        <v>639</v>
      </c>
      <c r="E181" s="42" t="s">
        <v>640</v>
      </c>
      <c r="F181" s="42" t="s">
        <v>641</v>
      </c>
      <c r="H181" s="42" t="s">
        <v>639</v>
      </c>
      <c r="I181" s="42" t="s">
        <v>640</v>
      </c>
      <c r="J181" s="42" t="s">
        <v>641</v>
      </c>
      <c r="L181" s="42" t="s">
        <v>639</v>
      </c>
      <c r="M181" s="42" t="s">
        <v>640</v>
      </c>
      <c r="N181" s="42" t="s">
        <v>641</v>
      </c>
      <c r="P181" s="42" t="s">
        <v>639</v>
      </c>
      <c r="Q181" s="42" t="s">
        <v>640</v>
      </c>
      <c r="R181" s="42" t="s">
        <v>641</v>
      </c>
      <c r="T181" s="42" t="s">
        <v>639</v>
      </c>
      <c r="U181" s="42" t="s">
        <v>640</v>
      </c>
      <c r="V181" s="42" t="s">
        <v>641</v>
      </c>
      <c r="X181" s="42" t="s">
        <v>639</v>
      </c>
      <c r="Y181" s="42" t="s">
        <v>640</v>
      </c>
      <c r="Z181" s="42" t="s">
        <v>641</v>
      </c>
      <c r="AB181" s="42" t="s">
        <v>639</v>
      </c>
      <c r="AC181" s="42" t="s">
        <v>640</v>
      </c>
      <c r="AD181" s="42" t="s">
        <v>641</v>
      </c>
      <c r="AF181" s="42" t="s">
        <v>639</v>
      </c>
      <c r="AG181" s="42" t="s">
        <v>640</v>
      </c>
      <c r="AH181" s="42" t="s">
        <v>641</v>
      </c>
      <c r="AJ181" s="42" t="s">
        <v>639</v>
      </c>
      <c r="AK181" s="42" t="s">
        <v>640</v>
      </c>
      <c r="AL181" s="42" t="s">
        <v>641</v>
      </c>
      <c r="AN181" s="42" t="s">
        <v>639</v>
      </c>
      <c r="AO181" s="42" t="s">
        <v>640</v>
      </c>
      <c r="AP181" s="42" t="s">
        <v>641</v>
      </c>
      <c r="AR181" s="42" t="s">
        <v>639</v>
      </c>
      <c r="AS181" s="42" t="s">
        <v>640</v>
      </c>
      <c r="AT181" s="42" t="s">
        <v>641</v>
      </c>
      <c r="AV181" s="42" t="s">
        <v>639</v>
      </c>
      <c r="AW181" s="42" t="s">
        <v>640</v>
      </c>
      <c r="AX181" s="42" t="s">
        <v>641</v>
      </c>
      <c r="AZ181" s="42" t="s">
        <v>639</v>
      </c>
      <c r="BA181" s="42" t="s">
        <v>640</v>
      </c>
      <c r="BB181" s="42" t="s">
        <v>641</v>
      </c>
    </row>
    <row r="182" spans="1:54" ht="11.25">
      <c r="A182" s="42" t="s">
        <v>453</v>
      </c>
      <c r="B182" s="42" t="s">
        <v>454</v>
      </c>
      <c r="C182" s="42" t="s">
        <v>351</v>
      </c>
      <c r="D182" s="42" t="s">
        <v>453</v>
      </c>
      <c r="E182" s="42" t="s">
        <v>454</v>
      </c>
      <c r="F182" s="42" t="s">
        <v>351</v>
      </c>
      <c r="H182" s="42" t="s">
        <v>384</v>
      </c>
      <c r="I182" s="42" t="s">
        <v>385</v>
      </c>
      <c r="J182" s="42" t="s">
        <v>386</v>
      </c>
      <c r="L182" s="42" t="s">
        <v>384</v>
      </c>
      <c r="M182" s="42" t="s">
        <v>385</v>
      </c>
      <c r="N182" s="42" t="s">
        <v>386</v>
      </c>
      <c r="P182" s="42" t="s">
        <v>384</v>
      </c>
      <c r="Q182" s="42" t="s">
        <v>385</v>
      </c>
      <c r="R182" s="42" t="s">
        <v>386</v>
      </c>
      <c r="T182" s="42" t="s">
        <v>272</v>
      </c>
      <c r="U182" s="42" t="s">
        <v>273</v>
      </c>
      <c r="V182" s="42" t="s">
        <v>274</v>
      </c>
      <c r="X182" s="42" t="s">
        <v>272</v>
      </c>
      <c r="Y182" s="42" t="s">
        <v>273</v>
      </c>
      <c r="Z182" s="42" t="s">
        <v>274</v>
      </c>
      <c r="AB182" s="42" t="s">
        <v>272</v>
      </c>
      <c r="AC182" s="42" t="s">
        <v>273</v>
      </c>
      <c r="AD182" s="42" t="s">
        <v>274</v>
      </c>
      <c r="AF182" s="42" t="s">
        <v>272</v>
      </c>
      <c r="AG182" s="42" t="s">
        <v>273</v>
      </c>
      <c r="AH182" s="42" t="s">
        <v>274</v>
      </c>
      <c r="AJ182" s="42" t="s">
        <v>272</v>
      </c>
      <c r="AK182" s="42" t="s">
        <v>273</v>
      </c>
      <c r="AL182" s="42" t="s">
        <v>274</v>
      </c>
      <c r="AN182" s="42" t="s">
        <v>645</v>
      </c>
      <c r="AR182" s="42" t="s">
        <v>272</v>
      </c>
      <c r="AS182" s="42" t="s">
        <v>273</v>
      </c>
      <c r="AT182" s="42" t="s">
        <v>274</v>
      </c>
      <c r="AV182" s="42" t="s">
        <v>384</v>
      </c>
      <c r="AW182" s="42" t="s">
        <v>385</v>
      </c>
      <c r="AX182" s="42" t="s">
        <v>386</v>
      </c>
      <c r="AZ182" s="42" t="s">
        <v>384</v>
      </c>
      <c r="BA182" s="42" t="s">
        <v>385</v>
      </c>
      <c r="BB182" s="42" t="s">
        <v>386</v>
      </c>
    </row>
    <row r="183" spans="1:54" ht="11.25">
      <c r="A183" s="42" t="s">
        <v>455</v>
      </c>
      <c r="B183" s="42" t="s">
        <v>456</v>
      </c>
      <c r="C183" s="42" t="s">
        <v>457</v>
      </c>
      <c r="D183" s="42" t="s">
        <v>455</v>
      </c>
      <c r="E183" s="42" t="s">
        <v>456</v>
      </c>
      <c r="F183" s="42" t="s">
        <v>457</v>
      </c>
      <c r="H183" s="42" t="s">
        <v>388</v>
      </c>
      <c r="I183" s="42" t="s">
        <v>389</v>
      </c>
      <c r="J183" s="42" t="s">
        <v>390</v>
      </c>
      <c r="L183" s="42" t="s">
        <v>388</v>
      </c>
      <c r="M183" s="42" t="s">
        <v>389</v>
      </c>
      <c r="N183" s="42" t="s">
        <v>390</v>
      </c>
      <c r="P183" s="42" t="s">
        <v>388</v>
      </c>
      <c r="Q183" s="42" t="s">
        <v>389</v>
      </c>
      <c r="R183" s="42" t="s">
        <v>390</v>
      </c>
      <c r="T183" s="42" t="s">
        <v>272</v>
      </c>
      <c r="U183" s="42" t="s">
        <v>273</v>
      </c>
      <c r="V183" s="42" t="s">
        <v>274</v>
      </c>
      <c r="X183" s="42" t="s">
        <v>272</v>
      </c>
      <c r="Y183" s="42" t="s">
        <v>273</v>
      </c>
      <c r="Z183" s="42" t="s">
        <v>274</v>
      </c>
      <c r="AB183" s="42" t="s">
        <v>272</v>
      </c>
      <c r="AC183" s="42" t="s">
        <v>273</v>
      </c>
      <c r="AD183" s="42" t="s">
        <v>274</v>
      </c>
      <c r="AF183" s="42" t="s">
        <v>272</v>
      </c>
      <c r="AG183" s="42" t="s">
        <v>273</v>
      </c>
      <c r="AH183" s="42" t="s">
        <v>274</v>
      </c>
      <c r="AJ183" s="42" t="s">
        <v>272</v>
      </c>
      <c r="AK183" s="42" t="s">
        <v>273</v>
      </c>
      <c r="AL183" s="42" t="s">
        <v>274</v>
      </c>
      <c r="AR183" s="42" t="s">
        <v>272</v>
      </c>
      <c r="AS183" s="42" t="s">
        <v>273</v>
      </c>
      <c r="AT183" s="42" t="s">
        <v>274</v>
      </c>
      <c r="AV183" s="42" t="s">
        <v>388</v>
      </c>
      <c r="AW183" s="42" t="s">
        <v>389</v>
      </c>
      <c r="AX183" s="42" t="s">
        <v>390</v>
      </c>
      <c r="AZ183" s="42" t="s">
        <v>388</v>
      </c>
      <c r="BA183" s="42" t="s">
        <v>389</v>
      </c>
      <c r="BB183" s="42" t="s">
        <v>390</v>
      </c>
    </row>
    <row r="184" spans="1:54" ht="11.25">
      <c r="A184" s="42" t="s">
        <v>458</v>
      </c>
      <c r="B184" s="42" t="s">
        <v>459</v>
      </c>
      <c r="C184" s="42" t="s">
        <v>460</v>
      </c>
      <c r="D184" s="42" t="s">
        <v>458</v>
      </c>
      <c r="E184" s="42" t="s">
        <v>459</v>
      </c>
      <c r="F184" s="42" t="s">
        <v>460</v>
      </c>
      <c r="H184" s="42" t="s">
        <v>391</v>
      </c>
      <c r="I184" s="42" t="s">
        <v>392</v>
      </c>
      <c r="J184" s="42" t="s">
        <v>332</v>
      </c>
      <c r="L184" s="42" t="s">
        <v>391</v>
      </c>
      <c r="M184" s="42" t="s">
        <v>392</v>
      </c>
      <c r="N184" s="42" t="s">
        <v>332</v>
      </c>
      <c r="P184" s="42" t="s">
        <v>391</v>
      </c>
      <c r="Q184" s="42" t="s">
        <v>392</v>
      </c>
      <c r="R184" s="42" t="s">
        <v>332</v>
      </c>
      <c r="T184" s="42" t="s">
        <v>262</v>
      </c>
      <c r="U184" s="42" t="s">
        <v>263</v>
      </c>
      <c r="V184" s="42" t="s">
        <v>264</v>
      </c>
      <c r="X184" s="42" t="s">
        <v>262</v>
      </c>
      <c r="Y184" s="42" t="s">
        <v>263</v>
      </c>
      <c r="Z184" s="42" t="s">
        <v>264</v>
      </c>
      <c r="AB184" s="42" t="s">
        <v>262</v>
      </c>
      <c r="AC184" s="42" t="s">
        <v>263</v>
      </c>
      <c r="AD184" s="42" t="s">
        <v>264</v>
      </c>
      <c r="AF184" s="42" t="s">
        <v>262</v>
      </c>
      <c r="AG184" s="42" t="s">
        <v>263</v>
      </c>
      <c r="AH184" s="42" t="s">
        <v>264</v>
      </c>
      <c r="AJ184" s="42" t="s">
        <v>262</v>
      </c>
      <c r="AK184" s="42" t="s">
        <v>263</v>
      </c>
      <c r="AL184" s="42" t="s">
        <v>264</v>
      </c>
      <c r="AR184" s="42" t="s">
        <v>262</v>
      </c>
      <c r="AS184" s="42" t="s">
        <v>263</v>
      </c>
      <c r="AT184" s="42" t="s">
        <v>264</v>
      </c>
      <c r="AV184" s="42" t="s">
        <v>391</v>
      </c>
      <c r="AW184" s="42" t="s">
        <v>392</v>
      </c>
      <c r="AX184" s="42" t="s">
        <v>332</v>
      </c>
      <c r="AZ184" s="42" t="s">
        <v>391</v>
      </c>
      <c r="BA184" s="42" t="s">
        <v>392</v>
      </c>
      <c r="BB184" s="42" t="s">
        <v>332</v>
      </c>
    </row>
    <row r="185" spans="1:54" ht="11.25">
      <c r="A185" s="42" t="s">
        <v>461</v>
      </c>
      <c r="B185" s="42" t="s">
        <v>462</v>
      </c>
      <c r="C185" s="42" t="s">
        <v>332</v>
      </c>
      <c r="D185" s="42" t="s">
        <v>461</v>
      </c>
      <c r="E185" s="42" t="s">
        <v>462</v>
      </c>
      <c r="F185" s="42" t="s">
        <v>332</v>
      </c>
      <c r="H185" s="42" t="s">
        <v>393</v>
      </c>
      <c r="I185" s="42" t="s">
        <v>394</v>
      </c>
      <c r="J185" s="42" t="s">
        <v>395</v>
      </c>
      <c r="L185" s="42" t="s">
        <v>393</v>
      </c>
      <c r="M185" s="42" t="s">
        <v>394</v>
      </c>
      <c r="N185" s="42" t="s">
        <v>395</v>
      </c>
      <c r="P185" s="42" t="s">
        <v>393</v>
      </c>
      <c r="Q185" s="42" t="s">
        <v>394</v>
      </c>
      <c r="R185" s="42" t="s">
        <v>395</v>
      </c>
      <c r="T185" s="42" t="s">
        <v>262</v>
      </c>
      <c r="U185" s="42" t="s">
        <v>263</v>
      </c>
      <c r="V185" s="42" t="s">
        <v>264</v>
      </c>
      <c r="X185" s="42" t="s">
        <v>262</v>
      </c>
      <c r="Y185" s="42" t="s">
        <v>263</v>
      </c>
      <c r="Z185" s="42" t="s">
        <v>264</v>
      </c>
      <c r="AB185" s="42" t="s">
        <v>262</v>
      </c>
      <c r="AC185" s="42" t="s">
        <v>263</v>
      </c>
      <c r="AD185" s="42" t="s">
        <v>264</v>
      </c>
      <c r="AF185" s="42" t="s">
        <v>262</v>
      </c>
      <c r="AG185" s="42" t="s">
        <v>263</v>
      </c>
      <c r="AH185" s="42" t="s">
        <v>264</v>
      </c>
      <c r="AJ185" s="42" t="s">
        <v>262</v>
      </c>
      <c r="AK185" s="42" t="s">
        <v>263</v>
      </c>
      <c r="AL185" s="42" t="s">
        <v>264</v>
      </c>
      <c r="AR185" s="42" t="s">
        <v>262</v>
      </c>
      <c r="AS185" s="42" t="s">
        <v>263</v>
      </c>
      <c r="AT185" s="42" t="s">
        <v>264</v>
      </c>
      <c r="AV185" s="42" t="s">
        <v>393</v>
      </c>
      <c r="AW185" s="42" t="s">
        <v>394</v>
      </c>
      <c r="AX185" s="42" t="s">
        <v>395</v>
      </c>
      <c r="AZ185" s="42" t="s">
        <v>393</v>
      </c>
      <c r="BA185" s="42" t="s">
        <v>394</v>
      </c>
      <c r="BB185" s="42" t="s">
        <v>395</v>
      </c>
    </row>
    <row r="186" spans="1:54" ht="11.25">
      <c r="A186" s="42" t="s">
        <v>463</v>
      </c>
      <c r="B186" s="42" t="s">
        <v>464</v>
      </c>
      <c r="C186" s="42" t="s">
        <v>282</v>
      </c>
      <c r="D186" s="42" t="s">
        <v>463</v>
      </c>
      <c r="E186" s="42" t="s">
        <v>464</v>
      </c>
      <c r="F186" s="42" t="s">
        <v>282</v>
      </c>
      <c r="H186" s="42" t="s">
        <v>396</v>
      </c>
      <c r="I186" s="42" t="s">
        <v>397</v>
      </c>
      <c r="J186" s="42" t="s">
        <v>398</v>
      </c>
      <c r="L186" s="42" t="s">
        <v>396</v>
      </c>
      <c r="M186" s="42" t="s">
        <v>397</v>
      </c>
      <c r="N186" s="42" t="s">
        <v>398</v>
      </c>
      <c r="P186" s="42" t="s">
        <v>396</v>
      </c>
      <c r="Q186" s="42" t="s">
        <v>397</v>
      </c>
      <c r="R186" s="42" t="s">
        <v>398</v>
      </c>
      <c r="T186" s="42" t="s">
        <v>266</v>
      </c>
      <c r="U186" s="42" t="s">
        <v>267</v>
      </c>
      <c r="V186" s="42" t="s">
        <v>268</v>
      </c>
      <c r="X186" s="42" t="s">
        <v>266</v>
      </c>
      <c r="Y186" s="42" t="s">
        <v>267</v>
      </c>
      <c r="Z186" s="42" t="s">
        <v>268</v>
      </c>
      <c r="AB186" s="42" t="s">
        <v>266</v>
      </c>
      <c r="AC186" s="42" t="s">
        <v>267</v>
      </c>
      <c r="AD186" s="42" t="s">
        <v>268</v>
      </c>
      <c r="AF186" s="42" t="s">
        <v>266</v>
      </c>
      <c r="AG186" s="42" t="s">
        <v>267</v>
      </c>
      <c r="AH186" s="42" t="s">
        <v>268</v>
      </c>
      <c r="AJ186" s="42" t="s">
        <v>266</v>
      </c>
      <c r="AK186" s="42" t="s">
        <v>267</v>
      </c>
      <c r="AL186" s="42" t="s">
        <v>268</v>
      </c>
      <c r="AR186" s="42" t="s">
        <v>266</v>
      </c>
      <c r="AS186" s="42" t="s">
        <v>267</v>
      </c>
      <c r="AT186" s="42" t="s">
        <v>268</v>
      </c>
      <c r="AV186" s="42" t="s">
        <v>396</v>
      </c>
      <c r="AW186" s="42" t="s">
        <v>397</v>
      </c>
      <c r="AX186" s="42" t="s">
        <v>398</v>
      </c>
      <c r="AZ186" s="42" t="s">
        <v>396</v>
      </c>
      <c r="BA186" s="42" t="s">
        <v>397</v>
      </c>
      <c r="BB186" s="42" t="s">
        <v>398</v>
      </c>
    </row>
    <row r="187" spans="1:54" ht="11.25">
      <c r="A187" s="42" t="s">
        <v>465</v>
      </c>
      <c r="B187" s="42" t="s">
        <v>466</v>
      </c>
      <c r="C187" s="42" t="s">
        <v>395</v>
      </c>
      <c r="D187" s="42" t="s">
        <v>465</v>
      </c>
      <c r="E187" s="42" t="s">
        <v>466</v>
      </c>
      <c r="F187" s="42" t="s">
        <v>395</v>
      </c>
      <c r="H187" s="42" t="s">
        <v>399</v>
      </c>
      <c r="I187" s="42" t="s">
        <v>400</v>
      </c>
      <c r="J187" s="42" t="s">
        <v>401</v>
      </c>
      <c r="L187" s="42" t="s">
        <v>399</v>
      </c>
      <c r="M187" s="42" t="s">
        <v>400</v>
      </c>
      <c r="N187" s="42" t="s">
        <v>401</v>
      </c>
      <c r="P187" s="42" t="s">
        <v>399</v>
      </c>
      <c r="Q187" s="42" t="s">
        <v>400</v>
      </c>
      <c r="R187" s="42" t="s">
        <v>401</v>
      </c>
      <c r="T187" s="42" t="s">
        <v>266</v>
      </c>
      <c r="U187" s="42" t="s">
        <v>267</v>
      </c>
      <c r="V187" s="42" t="s">
        <v>268</v>
      </c>
      <c r="X187" s="42" t="s">
        <v>266</v>
      </c>
      <c r="Y187" s="42" t="s">
        <v>267</v>
      </c>
      <c r="Z187" s="42" t="s">
        <v>268</v>
      </c>
      <c r="AB187" s="42" t="s">
        <v>266</v>
      </c>
      <c r="AC187" s="42" t="s">
        <v>267</v>
      </c>
      <c r="AD187" s="42" t="s">
        <v>268</v>
      </c>
      <c r="AF187" s="42" t="s">
        <v>266</v>
      </c>
      <c r="AG187" s="42" t="s">
        <v>267</v>
      </c>
      <c r="AH187" s="42" t="s">
        <v>268</v>
      </c>
      <c r="AJ187" s="42" t="s">
        <v>266</v>
      </c>
      <c r="AK187" s="42" t="s">
        <v>267</v>
      </c>
      <c r="AL187" s="42" t="s">
        <v>268</v>
      </c>
      <c r="AR187" s="42" t="s">
        <v>266</v>
      </c>
      <c r="AS187" s="42" t="s">
        <v>267</v>
      </c>
      <c r="AT187" s="42" t="s">
        <v>268</v>
      </c>
      <c r="AV187" s="42" t="s">
        <v>399</v>
      </c>
      <c r="AW187" s="42" t="s">
        <v>400</v>
      </c>
      <c r="AX187" s="42" t="s">
        <v>401</v>
      </c>
      <c r="AZ187" s="42" t="s">
        <v>399</v>
      </c>
      <c r="BA187" s="42" t="s">
        <v>400</v>
      </c>
      <c r="BB187" s="42" t="s">
        <v>401</v>
      </c>
    </row>
    <row r="188" spans="1:54" ht="11.25">
      <c r="A188" s="42" t="s">
        <v>467</v>
      </c>
      <c r="B188" s="42" t="s">
        <v>468</v>
      </c>
      <c r="C188" s="42" t="s">
        <v>457</v>
      </c>
      <c r="D188" s="42" t="s">
        <v>467</v>
      </c>
      <c r="E188" s="42" t="s">
        <v>468</v>
      </c>
      <c r="F188" s="42" t="s">
        <v>457</v>
      </c>
      <c r="H188" s="42" t="s">
        <v>402</v>
      </c>
      <c r="I188" s="42" t="s">
        <v>403</v>
      </c>
      <c r="J188" s="42" t="s">
        <v>404</v>
      </c>
      <c r="L188" s="42" t="s">
        <v>402</v>
      </c>
      <c r="M188" s="42" t="s">
        <v>403</v>
      </c>
      <c r="N188" s="42" t="s">
        <v>404</v>
      </c>
      <c r="P188" s="42" t="s">
        <v>402</v>
      </c>
      <c r="Q188" s="42" t="s">
        <v>403</v>
      </c>
      <c r="R188" s="42" t="s">
        <v>404</v>
      </c>
      <c r="T188" s="42" t="s">
        <v>269</v>
      </c>
      <c r="U188" s="42" t="s">
        <v>270</v>
      </c>
      <c r="V188" s="42" t="s">
        <v>271</v>
      </c>
      <c r="X188" s="42" t="s">
        <v>269</v>
      </c>
      <c r="Y188" s="42" t="s">
        <v>270</v>
      </c>
      <c r="Z188" s="42" t="s">
        <v>271</v>
      </c>
      <c r="AB188" s="42" t="s">
        <v>269</v>
      </c>
      <c r="AC188" s="42" t="s">
        <v>270</v>
      </c>
      <c r="AD188" s="42" t="s">
        <v>271</v>
      </c>
      <c r="AF188" s="42" t="s">
        <v>269</v>
      </c>
      <c r="AG188" s="42" t="s">
        <v>270</v>
      </c>
      <c r="AH188" s="42" t="s">
        <v>271</v>
      </c>
      <c r="AJ188" s="42" t="s">
        <v>453</v>
      </c>
      <c r="AK188" s="42" t="s">
        <v>454</v>
      </c>
      <c r="AL188" s="42" t="s">
        <v>351</v>
      </c>
      <c r="AR188" s="42" t="s">
        <v>384</v>
      </c>
      <c r="AS188" s="42" t="s">
        <v>385</v>
      </c>
      <c r="AT188" s="42" t="s">
        <v>386</v>
      </c>
      <c r="AV188" s="42" t="s">
        <v>402</v>
      </c>
      <c r="AW188" s="42" t="s">
        <v>403</v>
      </c>
      <c r="AX188" s="42" t="s">
        <v>404</v>
      </c>
      <c r="AZ188" s="42" t="s">
        <v>402</v>
      </c>
      <c r="BA188" s="42" t="s">
        <v>403</v>
      </c>
      <c r="BB188" s="42" t="s">
        <v>404</v>
      </c>
    </row>
    <row r="189" spans="1:54" ht="11.25">
      <c r="A189" s="42" t="s">
        <v>469</v>
      </c>
      <c r="B189" s="42" t="s">
        <v>470</v>
      </c>
      <c r="C189" s="42" t="s">
        <v>335</v>
      </c>
      <c r="D189" s="42" t="s">
        <v>469</v>
      </c>
      <c r="E189" s="42" t="s">
        <v>470</v>
      </c>
      <c r="F189" s="42" t="s">
        <v>335</v>
      </c>
      <c r="H189" s="42" t="s">
        <v>405</v>
      </c>
      <c r="I189" s="42" t="s">
        <v>406</v>
      </c>
      <c r="J189" s="42" t="s">
        <v>264</v>
      </c>
      <c r="L189" s="42" t="s">
        <v>405</v>
      </c>
      <c r="M189" s="42" t="s">
        <v>406</v>
      </c>
      <c r="N189" s="42" t="s">
        <v>264</v>
      </c>
      <c r="P189" s="42" t="s">
        <v>405</v>
      </c>
      <c r="Q189" s="42" t="s">
        <v>406</v>
      </c>
      <c r="R189" s="42" t="s">
        <v>264</v>
      </c>
      <c r="T189" s="42" t="s">
        <v>644</v>
      </c>
      <c r="X189" s="42" t="s">
        <v>275</v>
      </c>
      <c r="Y189" s="42" t="s">
        <v>276</v>
      </c>
      <c r="Z189" s="42" t="s">
        <v>277</v>
      </c>
      <c r="AB189" s="42" t="s">
        <v>644</v>
      </c>
      <c r="AF189" s="42" t="s">
        <v>275</v>
      </c>
      <c r="AG189" s="42" t="s">
        <v>276</v>
      </c>
      <c r="AH189" s="42" t="s">
        <v>277</v>
      </c>
      <c r="AJ189" s="42" t="s">
        <v>455</v>
      </c>
      <c r="AK189" s="42" t="s">
        <v>456</v>
      </c>
      <c r="AL189" s="42" t="s">
        <v>457</v>
      </c>
      <c r="AR189" s="42" t="s">
        <v>269</v>
      </c>
      <c r="AS189" s="42" t="s">
        <v>270</v>
      </c>
      <c r="AT189" s="42" t="s">
        <v>271</v>
      </c>
      <c r="AV189" s="42" t="s">
        <v>405</v>
      </c>
      <c r="AW189" s="42" t="s">
        <v>406</v>
      </c>
      <c r="AX189" s="42" t="s">
        <v>264</v>
      </c>
      <c r="AZ189" s="42" t="s">
        <v>405</v>
      </c>
      <c r="BA189" s="42" t="s">
        <v>406</v>
      </c>
      <c r="BB189" s="42" t="s">
        <v>264</v>
      </c>
    </row>
    <row r="190" spans="1:54" ht="11.25">
      <c r="A190" s="42" t="s">
        <v>473</v>
      </c>
      <c r="B190" s="42" t="s">
        <v>474</v>
      </c>
      <c r="C190" s="42" t="s">
        <v>282</v>
      </c>
      <c r="D190" s="42" t="s">
        <v>473</v>
      </c>
      <c r="E190" s="42" t="s">
        <v>474</v>
      </c>
      <c r="F190" s="42" t="s">
        <v>282</v>
      </c>
      <c r="H190" s="42" t="s">
        <v>407</v>
      </c>
      <c r="I190" s="42" t="s">
        <v>408</v>
      </c>
      <c r="J190" s="42" t="s">
        <v>409</v>
      </c>
      <c r="L190" s="42" t="s">
        <v>407</v>
      </c>
      <c r="M190" s="42" t="s">
        <v>408</v>
      </c>
      <c r="N190" s="42" t="s">
        <v>409</v>
      </c>
      <c r="P190" s="42" t="s">
        <v>407</v>
      </c>
      <c r="Q190" s="42" t="s">
        <v>408</v>
      </c>
      <c r="R190" s="42" t="s">
        <v>409</v>
      </c>
      <c r="T190" s="42" t="s">
        <v>275</v>
      </c>
      <c r="U190" s="42" t="s">
        <v>276</v>
      </c>
      <c r="V190" s="42" t="s">
        <v>277</v>
      </c>
      <c r="X190" s="42" t="s">
        <v>275</v>
      </c>
      <c r="Y190" s="42" t="s">
        <v>276</v>
      </c>
      <c r="Z190" s="42" t="s">
        <v>277</v>
      </c>
      <c r="AB190" s="42" t="s">
        <v>275</v>
      </c>
      <c r="AC190" s="42" t="s">
        <v>276</v>
      </c>
      <c r="AD190" s="42" t="s">
        <v>277</v>
      </c>
      <c r="AF190" s="42" t="s">
        <v>275</v>
      </c>
      <c r="AG190" s="42" t="s">
        <v>276</v>
      </c>
      <c r="AH190" s="42" t="s">
        <v>277</v>
      </c>
      <c r="AJ190" s="42" t="s">
        <v>269</v>
      </c>
      <c r="AK190" s="42" t="s">
        <v>270</v>
      </c>
      <c r="AL190" s="42" t="s">
        <v>271</v>
      </c>
      <c r="AR190" s="42" t="s">
        <v>275</v>
      </c>
      <c r="AS190" s="42" t="s">
        <v>276</v>
      </c>
      <c r="AT190" s="42" t="s">
        <v>277</v>
      </c>
      <c r="AV190" s="42" t="s">
        <v>407</v>
      </c>
      <c r="AW190" s="42" t="s">
        <v>408</v>
      </c>
      <c r="AX190" s="42" t="s">
        <v>409</v>
      </c>
      <c r="AZ190" s="42" t="s">
        <v>407</v>
      </c>
      <c r="BA190" s="42" t="s">
        <v>408</v>
      </c>
      <c r="BB190" s="42" t="s">
        <v>409</v>
      </c>
    </row>
    <row r="191" spans="1:54" ht="11.25">
      <c r="A191" s="42" t="s">
        <v>471</v>
      </c>
      <c r="B191" s="42" t="s">
        <v>472</v>
      </c>
      <c r="C191" s="42" t="s">
        <v>282</v>
      </c>
      <c r="D191" s="42" t="s">
        <v>471</v>
      </c>
      <c r="E191" s="42" t="s">
        <v>472</v>
      </c>
      <c r="F191" s="42" t="s">
        <v>282</v>
      </c>
      <c r="H191" s="42" t="s">
        <v>413</v>
      </c>
      <c r="I191" s="42" t="s">
        <v>414</v>
      </c>
      <c r="J191" s="42" t="s">
        <v>351</v>
      </c>
      <c r="L191" s="42" t="s">
        <v>413</v>
      </c>
      <c r="M191" s="42" t="s">
        <v>414</v>
      </c>
      <c r="N191" s="42" t="s">
        <v>351</v>
      </c>
      <c r="P191" s="42" t="s">
        <v>413</v>
      </c>
      <c r="Q191" s="42" t="s">
        <v>414</v>
      </c>
      <c r="R191" s="42" t="s">
        <v>351</v>
      </c>
      <c r="T191" s="42" t="s">
        <v>275</v>
      </c>
      <c r="U191" s="42" t="s">
        <v>276</v>
      </c>
      <c r="V191" s="42" t="s">
        <v>277</v>
      </c>
      <c r="X191" s="42" t="s">
        <v>278</v>
      </c>
      <c r="Y191" s="42" t="s">
        <v>279</v>
      </c>
      <c r="Z191" s="42" t="s">
        <v>274</v>
      </c>
      <c r="AB191" s="42" t="s">
        <v>275</v>
      </c>
      <c r="AC191" s="42" t="s">
        <v>276</v>
      </c>
      <c r="AD191" s="42" t="s">
        <v>277</v>
      </c>
      <c r="AF191" s="42" t="s">
        <v>278</v>
      </c>
      <c r="AG191" s="42" t="s">
        <v>279</v>
      </c>
      <c r="AH191" s="42" t="s">
        <v>274</v>
      </c>
      <c r="AJ191" s="42" t="s">
        <v>458</v>
      </c>
      <c r="AK191" s="42" t="s">
        <v>459</v>
      </c>
      <c r="AL191" s="42" t="s">
        <v>460</v>
      </c>
      <c r="AR191" s="42" t="s">
        <v>275</v>
      </c>
      <c r="AS191" s="42" t="s">
        <v>276</v>
      </c>
      <c r="AT191" s="42" t="s">
        <v>277</v>
      </c>
      <c r="AV191" s="42" t="s">
        <v>413</v>
      </c>
      <c r="AW191" s="42" t="s">
        <v>414</v>
      </c>
      <c r="AX191" s="42" t="s">
        <v>351</v>
      </c>
      <c r="AZ191" s="42" t="s">
        <v>413</v>
      </c>
      <c r="BA191" s="42" t="s">
        <v>414</v>
      </c>
      <c r="BB191" s="42" t="s">
        <v>351</v>
      </c>
    </row>
    <row r="192" spans="1:54" ht="11.25">
      <c r="A192" s="42" t="s">
        <v>475</v>
      </c>
      <c r="B192" s="42" t="s">
        <v>476</v>
      </c>
      <c r="C192" s="42" t="s">
        <v>282</v>
      </c>
      <c r="D192" s="42" t="s">
        <v>475</v>
      </c>
      <c r="E192" s="42" t="s">
        <v>476</v>
      </c>
      <c r="F192" s="42" t="s">
        <v>282</v>
      </c>
      <c r="H192" s="42" t="s">
        <v>410</v>
      </c>
      <c r="I192" s="42" t="s">
        <v>411</v>
      </c>
      <c r="J192" s="42" t="s">
        <v>412</v>
      </c>
      <c r="L192" s="42" t="s">
        <v>410</v>
      </c>
      <c r="M192" s="42" t="s">
        <v>411</v>
      </c>
      <c r="N192" s="42" t="s">
        <v>412</v>
      </c>
      <c r="P192" s="42" t="s">
        <v>410</v>
      </c>
      <c r="Q192" s="42" t="s">
        <v>411</v>
      </c>
      <c r="R192" s="42" t="s">
        <v>412</v>
      </c>
      <c r="T192" s="42" t="s">
        <v>278</v>
      </c>
      <c r="U192" s="42" t="s">
        <v>279</v>
      </c>
      <c r="V192" s="42" t="s">
        <v>274</v>
      </c>
      <c r="X192" s="42" t="s">
        <v>280</v>
      </c>
      <c r="Y192" s="42" t="s">
        <v>281</v>
      </c>
      <c r="Z192" s="42" t="s">
        <v>282</v>
      </c>
      <c r="AB192" s="42" t="s">
        <v>278</v>
      </c>
      <c r="AC192" s="42" t="s">
        <v>279</v>
      </c>
      <c r="AD192" s="42" t="s">
        <v>274</v>
      </c>
      <c r="AF192" s="42" t="s">
        <v>280</v>
      </c>
      <c r="AG192" s="42" t="s">
        <v>281</v>
      </c>
      <c r="AH192" s="42" t="s">
        <v>282</v>
      </c>
      <c r="AJ192" s="42" t="s">
        <v>644</v>
      </c>
      <c r="AR192" s="42" t="s">
        <v>278</v>
      </c>
      <c r="AS192" s="42" t="s">
        <v>279</v>
      </c>
      <c r="AT192" s="42" t="s">
        <v>274</v>
      </c>
      <c r="AV192" s="42" t="s">
        <v>410</v>
      </c>
      <c r="AW192" s="42" t="s">
        <v>411</v>
      </c>
      <c r="AX192" s="42" t="s">
        <v>412</v>
      </c>
      <c r="AZ192" s="42" t="s">
        <v>410</v>
      </c>
      <c r="BA192" s="42" t="s">
        <v>411</v>
      </c>
      <c r="BB192" s="42" t="s">
        <v>412</v>
      </c>
    </row>
    <row r="193" spans="1:54" ht="11.25">
      <c r="A193" s="42" t="s">
        <v>477</v>
      </c>
      <c r="B193" s="42" t="s">
        <v>478</v>
      </c>
      <c r="C193" s="42" t="s">
        <v>479</v>
      </c>
      <c r="D193" s="42" t="s">
        <v>477</v>
      </c>
      <c r="E193" s="42" t="s">
        <v>478</v>
      </c>
      <c r="F193" s="42" t="s">
        <v>479</v>
      </c>
      <c r="H193" s="42" t="s">
        <v>417</v>
      </c>
      <c r="I193" s="42" t="s">
        <v>418</v>
      </c>
      <c r="J193" s="42" t="s">
        <v>320</v>
      </c>
      <c r="L193" s="42" t="s">
        <v>417</v>
      </c>
      <c r="M193" s="42" t="s">
        <v>418</v>
      </c>
      <c r="N193" s="42" t="s">
        <v>320</v>
      </c>
      <c r="P193" s="42" t="s">
        <v>417</v>
      </c>
      <c r="Q193" s="42" t="s">
        <v>418</v>
      </c>
      <c r="R193" s="42" t="s">
        <v>320</v>
      </c>
      <c r="T193" s="42" t="s">
        <v>280</v>
      </c>
      <c r="U193" s="42" t="s">
        <v>281</v>
      </c>
      <c r="V193" s="42" t="s">
        <v>282</v>
      </c>
      <c r="X193" s="42" t="s">
        <v>283</v>
      </c>
      <c r="Y193" s="42" t="s">
        <v>284</v>
      </c>
      <c r="Z193" s="42" t="s">
        <v>285</v>
      </c>
      <c r="AB193" s="42" t="s">
        <v>280</v>
      </c>
      <c r="AC193" s="42" t="s">
        <v>281</v>
      </c>
      <c r="AD193" s="42" t="s">
        <v>282</v>
      </c>
      <c r="AF193" s="42" t="s">
        <v>283</v>
      </c>
      <c r="AG193" s="42" t="s">
        <v>284</v>
      </c>
      <c r="AH193" s="42" t="s">
        <v>285</v>
      </c>
      <c r="AJ193" s="42" t="s">
        <v>275</v>
      </c>
      <c r="AK193" s="42" t="s">
        <v>276</v>
      </c>
      <c r="AL193" s="42" t="s">
        <v>277</v>
      </c>
      <c r="AR193" s="42" t="s">
        <v>280</v>
      </c>
      <c r="AS193" s="42" t="s">
        <v>281</v>
      </c>
      <c r="AT193" s="42" t="s">
        <v>282</v>
      </c>
      <c r="AV193" s="42" t="s">
        <v>417</v>
      </c>
      <c r="AW193" s="42" t="s">
        <v>418</v>
      </c>
      <c r="AX193" s="42" t="s">
        <v>320</v>
      </c>
      <c r="AZ193" s="42" t="s">
        <v>417</v>
      </c>
      <c r="BA193" s="42" t="s">
        <v>418</v>
      </c>
      <c r="BB193" s="42" t="s">
        <v>320</v>
      </c>
    </row>
    <row r="194" spans="1:54" ht="11.25">
      <c r="A194" s="42" t="s">
        <v>482</v>
      </c>
      <c r="B194" s="42" t="s">
        <v>483</v>
      </c>
      <c r="C194" s="42" t="s">
        <v>332</v>
      </c>
      <c r="D194" s="42" t="s">
        <v>482</v>
      </c>
      <c r="E194" s="42" t="s">
        <v>483</v>
      </c>
      <c r="F194" s="42" t="s">
        <v>332</v>
      </c>
      <c r="H194" s="42" t="s">
        <v>417</v>
      </c>
      <c r="I194" s="42" t="s">
        <v>418</v>
      </c>
      <c r="J194" s="42" t="s">
        <v>386</v>
      </c>
      <c r="L194" s="42" t="s">
        <v>417</v>
      </c>
      <c r="M194" s="42" t="s">
        <v>418</v>
      </c>
      <c r="N194" s="42" t="s">
        <v>386</v>
      </c>
      <c r="P194" s="42" t="s">
        <v>417</v>
      </c>
      <c r="Q194" s="42" t="s">
        <v>418</v>
      </c>
      <c r="R194" s="42" t="s">
        <v>386</v>
      </c>
      <c r="T194" s="42" t="s">
        <v>283</v>
      </c>
      <c r="U194" s="42" t="s">
        <v>284</v>
      </c>
      <c r="V194" s="42" t="s">
        <v>285</v>
      </c>
      <c r="X194" s="42" t="s">
        <v>286</v>
      </c>
      <c r="Y194" s="42" t="s">
        <v>287</v>
      </c>
      <c r="Z194" s="42" t="s">
        <v>288</v>
      </c>
      <c r="AB194" s="42" t="s">
        <v>283</v>
      </c>
      <c r="AC194" s="42" t="s">
        <v>284</v>
      </c>
      <c r="AD194" s="42" t="s">
        <v>285</v>
      </c>
      <c r="AF194" s="42" t="s">
        <v>286</v>
      </c>
      <c r="AG194" s="42" t="s">
        <v>287</v>
      </c>
      <c r="AH194" s="42" t="s">
        <v>288</v>
      </c>
      <c r="AJ194" s="42" t="s">
        <v>275</v>
      </c>
      <c r="AK194" s="42" t="s">
        <v>276</v>
      </c>
      <c r="AL194" s="42" t="s">
        <v>277</v>
      </c>
      <c r="AR194" s="42" t="s">
        <v>283</v>
      </c>
      <c r="AS194" s="42" t="s">
        <v>284</v>
      </c>
      <c r="AT194" s="42" t="s">
        <v>285</v>
      </c>
      <c r="AV194" s="42" t="s">
        <v>417</v>
      </c>
      <c r="AW194" s="42" t="s">
        <v>418</v>
      </c>
      <c r="AX194" s="42" t="s">
        <v>386</v>
      </c>
      <c r="AZ194" s="42" t="s">
        <v>417</v>
      </c>
      <c r="BA194" s="42" t="s">
        <v>418</v>
      </c>
      <c r="BB194" s="42" t="s">
        <v>386</v>
      </c>
    </row>
    <row r="195" spans="1:54" ht="11.25">
      <c r="A195" s="42" t="s">
        <v>480</v>
      </c>
      <c r="B195" s="42" t="s">
        <v>481</v>
      </c>
      <c r="C195" s="42" t="s">
        <v>332</v>
      </c>
      <c r="D195" s="42" t="s">
        <v>480</v>
      </c>
      <c r="E195" s="42" t="s">
        <v>481</v>
      </c>
      <c r="F195" s="42" t="s">
        <v>332</v>
      </c>
      <c r="H195" s="42" t="s">
        <v>415</v>
      </c>
      <c r="I195" s="42" t="s">
        <v>416</v>
      </c>
      <c r="J195" s="42" t="s">
        <v>401</v>
      </c>
      <c r="L195" s="42" t="s">
        <v>415</v>
      </c>
      <c r="M195" s="42" t="s">
        <v>416</v>
      </c>
      <c r="N195" s="42" t="s">
        <v>401</v>
      </c>
      <c r="P195" s="42" t="s">
        <v>415</v>
      </c>
      <c r="Q195" s="42" t="s">
        <v>416</v>
      </c>
      <c r="R195" s="42" t="s">
        <v>401</v>
      </c>
      <c r="T195" s="42" t="s">
        <v>286</v>
      </c>
      <c r="U195" s="42" t="s">
        <v>287</v>
      </c>
      <c r="V195" s="42" t="s">
        <v>288</v>
      </c>
      <c r="X195" s="42" t="s">
        <v>286</v>
      </c>
      <c r="Y195" s="42" t="s">
        <v>287</v>
      </c>
      <c r="Z195" s="42" t="s">
        <v>288</v>
      </c>
      <c r="AB195" s="42" t="s">
        <v>286</v>
      </c>
      <c r="AC195" s="42" t="s">
        <v>287</v>
      </c>
      <c r="AD195" s="42" t="s">
        <v>288</v>
      </c>
      <c r="AF195" s="42" t="s">
        <v>286</v>
      </c>
      <c r="AG195" s="42" t="s">
        <v>287</v>
      </c>
      <c r="AH195" s="42" t="s">
        <v>288</v>
      </c>
      <c r="AJ195" s="42" t="s">
        <v>461</v>
      </c>
      <c r="AK195" s="42" t="s">
        <v>462</v>
      </c>
      <c r="AL195" s="42" t="s">
        <v>332</v>
      </c>
      <c r="AR195" s="42" t="s">
        <v>286</v>
      </c>
      <c r="AS195" s="42" t="s">
        <v>287</v>
      </c>
      <c r="AT195" s="42" t="s">
        <v>288</v>
      </c>
      <c r="AV195" s="42" t="s">
        <v>415</v>
      </c>
      <c r="AW195" s="42" t="s">
        <v>416</v>
      </c>
      <c r="AX195" s="42" t="s">
        <v>401</v>
      </c>
      <c r="AZ195" s="42" t="s">
        <v>415</v>
      </c>
      <c r="BA195" s="42" t="s">
        <v>416</v>
      </c>
      <c r="BB195" s="42" t="s">
        <v>401</v>
      </c>
    </row>
    <row r="196" spans="1:54" ht="11.25">
      <c r="A196" s="42" t="s">
        <v>484</v>
      </c>
      <c r="B196" s="42" t="s">
        <v>485</v>
      </c>
      <c r="C196" s="42" t="s">
        <v>486</v>
      </c>
      <c r="D196" s="42" t="s">
        <v>484</v>
      </c>
      <c r="E196" s="42" t="s">
        <v>485</v>
      </c>
      <c r="F196" s="42" t="s">
        <v>486</v>
      </c>
      <c r="H196" s="42" t="s">
        <v>419</v>
      </c>
      <c r="I196" s="42" t="s">
        <v>420</v>
      </c>
      <c r="J196" s="42" t="s">
        <v>364</v>
      </c>
      <c r="L196" s="42" t="s">
        <v>419</v>
      </c>
      <c r="M196" s="42" t="s">
        <v>420</v>
      </c>
      <c r="N196" s="42" t="s">
        <v>364</v>
      </c>
      <c r="P196" s="42" t="s">
        <v>419</v>
      </c>
      <c r="Q196" s="42" t="s">
        <v>420</v>
      </c>
      <c r="R196" s="42" t="s">
        <v>364</v>
      </c>
      <c r="T196" s="42" t="s">
        <v>286</v>
      </c>
      <c r="U196" s="42" t="s">
        <v>287</v>
      </c>
      <c r="V196" s="42" t="s">
        <v>288</v>
      </c>
      <c r="X196" s="42" t="s">
        <v>289</v>
      </c>
      <c r="Y196" s="42" t="s">
        <v>290</v>
      </c>
      <c r="Z196" s="42" t="s">
        <v>291</v>
      </c>
      <c r="AB196" s="42" t="s">
        <v>286</v>
      </c>
      <c r="AC196" s="42" t="s">
        <v>287</v>
      </c>
      <c r="AD196" s="42" t="s">
        <v>288</v>
      </c>
      <c r="AF196" s="42" t="s">
        <v>289</v>
      </c>
      <c r="AG196" s="42" t="s">
        <v>290</v>
      </c>
      <c r="AH196" s="42" t="s">
        <v>291</v>
      </c>
      <c r="AJ196" s="42" t="s">
        <v>278</v>
      </c>
      <c r="AK196" s="42" t="s">
        <v>279</v>
      </c>
      <c r="AL196" s="42" t="s">
        <v>274</v>
      </c>
      <c r="AR196" s="42" t="s">
        <v>286</v>
      </c>
      <c r="AS196" s="42" t="s">
        <v>287</v>
      </c>
      <c r="AT196" s="42" t="s">
        <v>288</v>
      </c>
      <c r="AV196" s="42" t="s">
        <v>419</v>
      </c>
      <c r="AW196" s="42" t="s">
        <v>420</v>
      </c>
      <c r="AX196" s="42" t="s">
        <v>364</v>
      </c>
      <c r="AZ196" s="42" t="s">
        <v>419</v>
      </c>
      <c r="BA196" s="42" t="s">
        <v>420</v>
      </c>
      <c r="BB196" s="42" t="s">
        <v>364</v>
      </c>
    </row>
    <row r="197" spans="1:54" ht="11.25">
      <c r="A197" s="42" t="s">
        <v>487</v>
      </c>
      <c r="B197" s="42" t="s">
        <v>488</v>
      </c>
      <c r="C197" s="42" t="s">
        <v>323</v>
      </c>
      <c r="D197" s="42" t="s">
        <v>487</v>
      </c>
      <c r="E197" s="42" t="s">
        <v>488</v>
      </c>
      <c r="F197" s="42" t="s">
        <v>323</v>
      </c>
      <c r="H197" s="42" t="s">
        <v>421</v>
      </c>
      <c r="I197" s="42" t="s">
        <v>422</v>
      </c>
      <c r="J197" s="42" t="s">
        <v>323</v>
      </c>
      <c r="L197" s="42" t="s">
        <v>421</v>
      </c>
      <c r="M197" s="42" t="s">
        <v>422</v>
      </c>
      <c r="N197" s="42" t="s">
        <v>323</v>
      </c>
      <c r="P197" s="42" t="s">
        <v>421</v>
      </c>
      <c r="Q197" s="42" t="s">
        <v>422</v>
      </c>
      <c r="R197" s="42" t="s">
        <v>323</v>
      </c>
      <c r="T197" s="42" t="s">
        <v>289</v>
      </c>
      <c r="U197" s="42" t="s">
        <v>290</v>
      </c>
      <c r="V197" s="42" t="s">
        <v>291</v>
      </c>
      <c r="X197" s="42" t="s">
        <v>289</v>
      </c>
      <c r="Y197" s="42" t="s">
        <v>290</v>
      </c>
      <c r="Z197" s="42" t="s">
        <v>291</v>
      </c>
      <c r="AB197" s="42" t="s">
        <v>289</v>
      </c>
      <c r="AC197" s="42" t="s">
        <v>290</v>
      </c>
      <c r="AD197" s="42" t="s">
        <v>291</v>
      </c>
      <c r="AF197" s="42" t="s">
        <v>289</v>
      </c>
      <c r="AG197" s="42" t="s">
        <v>290</v>
      </c>
      <c r="AH197" s="42" t="s">
        <v>291</v>
      </c>
      <c r="AJ197" s="42" t="s">
        <v>280</v>
      </c>
      <c r="AK197" s="42" t="s">
        <v>281</v>
      </c>
      <c r="AL197" s="42" t="s">
        <v>282</v>
      </c>
      <c r="AR197" s="42" t="s">
        <v>289</v>
      </c>
      <c r="AS197" s="42" t="s">
        <v>290</v>
      </c>
      <c r="AT197" s="42" t="s">
        <v>291</v>
      </c>
      <c r="AV197" s="42" t="s">
        <v>421</v>
      </c>
      <c r="AW197" s="42" t="s">
        <v>422</v>
      </c>
      <c r="AX197" s="42" t="s">
        <v>323</v>
      </c>
      <c r="AZ197" s="42" t="s">
        <v>421</v>
      </c>
      <c r="BA197" s="42" t="s">
        <v>422</v>
      </c>
      <c r="BB197" s="42" t="s">
        <v>323</v>
      </c>
    </row>
    <row r="198" spans="1:54" ht="11.25">
      <c r="A198" s="42" t="s">
        <v>489</v>
      </c>
      <c r="B198" s="42" t="s">
        <v>490</v>
      </c>
      <c r="C198" s="42" t="s">
        <v>491</v>
      </c>
      <c r="D198" s="42" t="s">
        <v>489</v>
      </c>
      <c r="E198" s="42" t="s">
        <v>490</v>
      </c>
      <c r="F198" s="42" t="s">
        <v>491</v>
      </c>
      <c r="H198" s="42" t="s">
        <v>426</v>
      </c>
      <c r="I198" s="42" t="s">
        <v>427</v>
      </c>
      <c r="J198" s="42" t="s">
        <v>428</v>
      </c>
      <c r="L198" s="42" t="s">
        <v>426</v>
      </c>
      <c r="M198" s="42" t="s">
        <v>427</v>
      </c>
      <c r="N198" s="42" t="s">
        <v>428</v>
      </c>
      <c r="P198" s="42" t="s">
        <v>426</v>
      </c>
      <c r="Q198" s="42" t="s">
        <v>427</v>
      </c>
      <c r="R198" s="42" t="s">
        <v>428</v>
      </c>
      <c r="T198" s="42" t="s">
        <v>289</v>
      </c>
      <c r="U198" s="42" t="s">
        <v>290</v>
      </c>
      <c r="V198" s="42" t="s">
        <v>291</v>
      </c>
      <c r="X198" s="42" t="s">
        <v>292</v>
      </c>
      <c r="Y198" s="42" t="s">
        <v>293</v>
      </c>
      <c r="Z198" s="42" t="s">
        <v>294</v>
      </c>
      <c r="AB198" s="42" t="s">
        <v>289</v>
      </c>
      <c r="AC198" s="42" t="s">
        <v>290</v>
      </c>
      <c r="AD198" s="42" t="s">
        <v>291</v>
      </c>
      <c r="AF198" s="42" t="s">
        <v>292</v>
      </c>
      <c r="AG198" s="42" t="s">
        <v>293</v>
      </c>
      <c r="AH198" s="42" t="s">
        <v>294</v>
      </c>
      <c r="AJ198" s="42" t="s">
        <v>463</v>
      </c>
      <c r="AK198" s="42" t="s">
        <v>464</v>
      </c>
      <c r="AL198" s="42" t="s">
        <v>282</v>
      </c>
      <c r="AR198" s="42" t="s">
        <v>289</v>
      </c>
      <c r="AS198" s="42" t="s">
        <v>290</v>
      </c>
      <c r="AT198" s="42" t="s">
        <v>291</v>
      </c>
      <c r="AV198" s="42" t="s">
        <v>426</v>
      </c>
      <c r="AW198" s="42" t="s">
        <v>427</v>
      </c>
      <c r="AX198" s="42" t="s">
        <v>428</v>
      </c>
      <c r="AZ198" s="42" t="s">
        <v>426</v>
      </c>
      <c r="BA198" s="42" t="s">
        <v>427</v>
      </c>
      <c r="BB198" s="42" t="s">
        <v>428</v>
      </c>
    </row>
    <row r="199" spans="1:54" ht="11.25">
      <c r="A199" s="42" t="s">
        <v>492</v>
      </c>
      <c r="B199" s="42" t="s">
        <v>493</v>
      </c>
      <c r="C199" s="42" t="s">
        <v>412</v>
      </c>
      <c r="D199" s="42" t="s">
        <v>492</v>
      </c>
      <c r="E199" s="42" t="s">
        <v>493</v>
      </c>
      <c r="F199" s="42" t="s">
        <v>412</v>
      </c>
      <c r="H199" s="42" t="s">
        <v>423</v>
      </c>
      <c r="I199" s="42" t="s">
        <v>424</v>
      </c>
      <c r="J199" s="42" t="s">
        <v>425</v>
      </c>
      <c r="L199" s="42" t="s">
        <v>423</v>
      </c>
      <c r="M199" s="42" t="s">
        <v>424</v>
      </c>
      <c r="N199" s="42" t="s">
        <v>425</v>
      </c>
      <c r="P199" s="42" t="s">
        <v>423</v>
      </c>
      <c r="Q199" s="42" t="s">
        <v>424</v>
      </c>
      <c r="R199" s="42" t="s">
        <v>425</v>
      </c>
      <c r="T199" s="42" t="s">
        <v>292</v>
      </c>
      <c r="U199" s="42" t="s">
        <v>293</v>
      </c>
      <c r="V199" s="42" t="s">
        <v>294</v>
      </c>
      <c r="X199" s="42" t="s">
        <v>295</v>
      </c>
      <c r="Y199" s="42" t="s">
        <v>296</v>
      </c>
      <c r="Z199" s="42" t="s">
        <v>297</v>
      </c>
      <c r="AB199" s="42" t="s">
        <v>292</v>
      </c>
      <c r="AC199" s="42" t="s">
        <v>293</v>
      </c>
      <c r="AD199" s="42" t="s">
        <v>294</v>
      </c>
      <c r="AF199" s="42" t="s">
        <v>295</v>
      </c>
      <c r="AG199" s="42" t="s">
        <v>296</v>
      </c>
      <c r="AH199" s="42" t="s">
        <v>297</v>
      </c>
      <c r="AJ199" s="42" t="s">
        <v>283</v>
      </c>
      <c r="AK199" s="42" t="s">
        <v>284</v>
      </c>
      <c r="AL199" s="42" t="s">
        <v>285</v>
      </c>
      <c r="AR199" s="42" t="s">
        <v>292</v>
      </c>
      <c r="AS199" s="42" t="s">
        <v>293</v>
      </c>
      <c r="AT199" s="42" t="s">
        <v>294</v>
      </c>
      <c r="AV199" s="42" t="s">
        <v>423</v>
      </c>
      <c r="AW199" s="42" t="s">
        <v>424</v>
      </c>
      <c r="AX199" s="42" t="s">
        <v>425</v>
      </c>
      <c r="AZ199" s="42" t="s">
        <v>423</v>
      </c>
      <c r="BA199" s="42" t="s">
        <v>424</v>
      </c>
      <c r="BB199" s="42" t="s">
        <v>425</v>
      </c>
    </row>
    <row r="200" spans="1:54" ht="11.25">
      <c r="A200" s="42" t="s">
        <v>494</v>
      </c>
      <c r="B200" s="42" t="s">
        <v>495</v>
      </c>
      <c r="C200" s="42" t="s">
        <v>358</v>
      </c>
      <c r="D200" s="42" t="s">
        <v>494</v>
      </c>
      <c r="E200" s="42" t="s">
        <v>495</v>
      </c>
      <c r="F200" s="42" t="s">
        <v>358</v>
      </c>
      <c r="H200" s="42" t="s">
        <v>429</v>
      </c>
      <c r="I200" s="42" t="s">
        <v>430</v>
      </c>
      <c r="J200" s="42" t="s">
        <v>431</v>
      </c>
      <c r="L200" s="42" t="s">
        <v>429</v>
      </c>
      <c r="M200" s="42" t="s">
        <v>430</v>
      </c>
      <c r="N200" s="42" t="s">
        <v>431</v>
      </c>
      <c r="P200" s="42" t="s">
        <v>429</v>
      </c>
      <c r="Q200" s="42" t="s">
        <v>430</v>
      </c>
      <c r="R200" s="42" t="s">
        <v>431</v>
      </c>
      <c r="T200" s="42" t="s">
        <v>295</v>
      </c>
      <c r="U200" s="42" t="s">
        <v>296</v>
      </c>
      <c r="V200" s="42" t="s">
        <v>297</v>
      </c>
      <c r="X200" s="42" t="s">
        <v>295</v>
      </c>
      <c r="Y200" s="42" t="s">
        <v>296</v>
      </c>
      <c r="Z200" s="42" t="s">
        <v>297</v>
      </c>
      <c r="AB200" s="42" t="s">
        <v>295</v>
      </c>
      <c r="AC200" s="42" t="s">
        <v>296</v>
      </c>
      <c r="AD200" s="42" t="s">
        <v>297</v>
      </c>
      <c r="AF200" s="42" t="s">
        <v>295</v>
      </c>
      <c r="AG200" s="42" t="s">
        <v>296</v>
      </c>
      <c r="AH200" s="42" t="s">
        <v>297</v>
      </c>
      <c r="AJ200" s="42" t="s">
        <v>286</v>
      </c>
      <c r="AK200" s="42" t="s">
        <v>287</v>
      </c>
      <c r="AL200" s="42" t="s">
        <v>288</v>
      </c>
      <c r="AR200" s="42" t="s">
        <v>388</v>
      </c>
      <c r="AS200" s="42" t="s">
        <v>389</v>
      </c>
      <c r="AT200" s="42" t="s">
        <v>390</v>
      </c>
      <c r="AV200" s="42" t="s">
        <v>429</v>
      </c>
      <c r="AW200" s="42" t="s">
        <v>430</v>
      </c>
      <c r="AX200" s="42" t="s">
        <v>431</v>
      </c>
      <c r="AZ200" s="42" t="s">
        <v>429</v>
      </c>
      <c r="BA200" s="42" t="s">
        <v>430</v>
      </c>
      <c r="BB200" s="42" t="s">
        <v>431</v>
      </c>
    </row>
    <row r="201" spans="1:54" ht="11.25">
      <c r="A201" s="42" t="s">
        <v>496</v>
      </c>
      <c r="B201" s="42" t="s">
        <v>497</v>
      </c>
      <c r="C201" s="42" t="s">
        <v>498</v>
      </c>
      <c r="D201" s="42" t="s">
        <v>496</v>
      </c>
      <c r="E201" s="42" t="s">
        <v>497</v>
      </c>
      <c r="F201" s="42" t="s">
        <v>498</v>
      </c>
      <c r="H201" s="42" t="s">
        <v>432</v>
      </c>
      <c r="I201" s="42" t="s">
        <v>433</v>
      </c>
      <c r="J201" s="42" t="s">
        <v>431</v>
      </c>
      <c r="L201" s="42" t="s">
        <v>432</v>
      </c>
      <c r="M201" s="42" t="s">
        <v>433</v>
      </c>
      <c r="N201" s="42" t="s">
        <v>431</v>
      </c>
      <c r="P201" s="42" t="s">
        <v>432</v>
      </c>
      <c r="Q201" s="42" t="s">
        <v>433</v>
      </c>
      <c r="R201" s="42" t="s">
        <v>431</v>
      </c>
      <c r="T201" s="42" t="s">
        <v>295</v>
      </c>
      <c r="U201" s="42" t="s">
        <v>296</v>
      </c>
      <c r="V201" s="42" t="s">
        <v>297</v>
      </c>
      <c r="X201" s="42" t="s">
        <v>298</v>
      </c>
      <c r="Y201" s="42" t="s">
        <v>299</v>
      </c>
      <c r="Z201" s="42" t="s">
        <v>277</v>
      </c>
      <c r="AB201" s="42" t="s">
        <v>295</v>
      </c>
      <c r="AC201" s="42" t="s">
        <v>296</v>
      </c>
      <c r="AD201" s="42" t="s">
        <v>297</v>
      </c>
      <c r="AF201" s="42" t="s">
        <v>298</v>
      </c>
      <c r="AG201" s="42" t="s">
        <v>299</v>
      </c>
      <c r="AH201" s="42" t="s">
        <v>277</v>
      </c>
      <c r="AJ201" s="42" t="s">
        <v>286</v>
      </c>
      <c r="AK201" s="42" t="s">
        <v>287</v>
      </c>
      <c r="AL201" s="42" t="s">
        <v>288</v>
      </c>
      <c r="AR201" s="42" t="s">
        <v>295</v>
      </c>
      <c r="AS201" s="42" t="s">
        <v>296</v>
      </c>
      <c r="AT201" s="42" t="s">
        <v>297</v>
      </c>
      <c r="AV201" s="42" t="s">
        <v>432</v>
      </c>
      <c r="AW201" s="42" t="s">
        <v>433</v>
      </c>
      <c r="AX201" s="42" t="s">
        <v>431</v>
      </c>
      <c r="AZ201" s="42" t="s">
        <v>432</v>
      </c>
      <c r="BA201" s="42" t="s">
        <v>433</v>
      </c>
      <c r="BB201" s="42" t="s">
        <v>431</v>
      </c>
    </row>
    <row r="202" spans="1:54" ht="11.25">
      <c r="A202" s="42" t="s">
        <v>501</v>
      </c>
      <c r="B202" s="42" t="s">
        <v>502</v>
      </c>
      <c r="C202" s="42" t="s">
        <v>503</v>
      </c>
      <c r="D202" s="42" t="s">
        <v>501</v>
      </c>
      <c r="E202" s="42" t="s">
        <v>502</v>
      </c>
      <c r="F202" s="42" t="s">
        <v>503</v>
      </c>
      <c r="H202" s="42" t="s">
        <v>434</v>
      </c>
      <c r="I202" s="42" t="s">
        <v>435</v>
      </c>
      <c r="J202" s="42" t="s">
        <v>335</v>
      </c>
      <c r="L202" s="42" t="s">
        <v>434</v>
      </c>
      <c r="M202" s="42" t="s">
        <v>435</v>
      </c>
      <c r="N202" s="42" t="s">
        <v>335</v>
      </c>
      <c r="P202" s="42" t="s">
        <v>434</v>
      </c>
      <c r="Q202" s="42" t="s">
        <v>435</v>
      </c>
      <c r="R202" s="42" t="s">
        <v>335</v>
      </c>
      <c r="T202" s="42" t="s">
        <v>298</v>
      </c>
      <c r="U202" s="42" t="s">
        <v>299</v>
      </c>
      <c r="V202" s="42" t="s">
        <v>277</v>
      </c>
      <c r="X202" s="42" t="s">
        <v>300</v>
      </c>
      <c r="Y202" s="42" t="s">
        <v>301</v>
      </c>
      <c r="Z202" s="42" t="s">
        <v>302</v>
      </c>
      <c r="AB202" s="42" t="s">
        <v>298</v>
      </c>
      <c r="AC202" s="42" t="s">
        <v>299</v>
      </c>
      <c r="AD202" s="42" t="s">
        <v>277</v>
      </c>
      <c r="AF202" s="42" t="s">
        <v>300</v>
      </c>
      <c r="AG202" s="42" t="s">
        <v>301</v>
      </c>
      <c r="AH202" s="42" t="s">
        <v>302</v>
      </c>
      <c r="AJ202" s="42" t="s">
        <v>289</v>
      </c>
      <c r="AK202" s="42" t="s">
        <v>290</v>
      </c>
      <c r="AL202" s="42" t="s">
        <v>291</v>
      </c>
      <c r="AR202" s="42" t="s">
        <v>295</v>
      </c>
      <c r="AS202" s="42" t="s">
        <v>296</v>
      </c>
      <c r="AT202" s="42" t="s">
        <v>297</v>
      </c>
      <c r="AV202" s="42" t="s">
        <v>434</v>
      </c>
      <c r="AW202" s="42" t="s">
        <v>435</v>
      </c>
      <c r="AX202" s="42" t="s">
        <v>335</v>
      </c>
      <c r="AZ202" s="42" t="s">
        <v>434</v>
      </c>
      <c r="BA202" s="42" t="s">
        <v>435</v>
      </c>
      <c r="BB202" s="42" t="s">
        <v>335</v>
      </c>
    </row>
    <row r="203" spans="1:54" ht="11.25">
      <c r="A203" s="42" t="s">
        <v>499</v>
      </c>
      <c r="B203" s="42" t="s">
        <v>500</v>
      </c>
      <c r="C203" s="42" t="s">
        <v>351</v>
      </c>
      <c r="D203" s="42" t="s">
        <v>499</v>
      </c>
      <c r="E203" s="42" t="s">
        <v>500</v>
      </c>
      <c r="F203" s="42" t="s">
        <v>351</v>
      </c>
      <c r="H203" s="42" t="s">
        <v>365</v>
      </c>
      <c r="I203" s="42" t="s">
        <v>366</v>
      </c>
      <c r="J203" s="42" t="s">
        <v>323</v>
      </c>
      <c r="L203" s="42" t="s">
        <v>365</v>
      </c>
      <c r="M203" s="42" t="s">
        <v>366</v>
      </c>
      <c r="N203" s="42" t="s">
        <v>323</v>
      </c>
      <c r="P203" s="42" t="s">
        <v>365</v>
      </c>
      <c r="Q203" s="42" t="s">
        <v>366</v>
      </c>
      <c r="R203" s="42" t="s">
        <v>323</v>
      </c>
      <c r="T203" s="42" t="s">
        <v>300</v>
      </c>
      <c r="U203" s="42" t="s">
        <v>301</v>
      </c>
      <c r="V203" s="42" t="s">
        <v>302</v>
      </c>
      <c r="X203" s="42" t="s">
        <v>303</v>
      </c>
      <c r="Y203" s="42" t="s">
        <v>304</v>
      </c>
      <c r="Z203" s="42" t="s">
        <v>305</v>
      </c>
      <c r="AB203" s="42" t="s">
        <v>300</v>
      </c>
      <c r="AC203" s="42" t="s">
        <v>301</v>
      </c>
      <c r="AD203" s="42" t="s">
        <v>302</v>
      </c>
      <c r="AF203" s="42" t="s">
        <v>303</v>
      </c>
      <c r="AG203" s="42" t="s">
        <v>304</v>
      </c>
      <c r="AH203" s="42" t="s">
        <v>305</v>
      </c>
      <c r="AJ203" s="42" t="s">
        <v>289</v>
      </c>
      <c r="AK203" s="42" t="s">
        <v>290</v>
      </c>
      <c r="AL203" s="42" t="s">
        <v>291</v>
      </c>
      <c r="AR203" s="42" t="s">
        <v>298</v>
      </c>
      <c r="AS203" s="42" t="s">
        <v>299</v>
      </c>
      <c r="AT203" s="42" t="s">
        <v>277</v>
      </c>
      <c r="AV203" s="42" t="s">
        <v>365</v>
      </c>
      <c r="AW203" s="42" t="s">
        <v>366</v>
      </c>
      <c r="AX203" s="42" t="s">
        <v>323</v>
      </c>
      <c r="AZ203" s="42" t="s">
        <v>365</v>
      </c>
      <c r="BA203" s="42" t="s">
        <v>366</v>
      </c>
      <c r="BB203" s="42" t="s">
        <v>323</v>
      </c>
    </row>
    <row r="204" spans="1:54" ht="11.25">
      <c r="A204" s="42" t="s">
        <v>504</v>
      </c>
      <c r="B204" s="42" t="s">
        <v>505</v>
      </c>
      <c r="C204" s="42" t="s">
        <v>346</v>
      </c>
      <c r="D204" s="42" t="s">
        <v>504</v>
      </c>
      <c r="E204" s="42" t="s">
        <v>505</v>
      </c>
      <c r="F204" s="42" t="s">
        <v>346</v>
      </c>
      <c r="H204" s="42" t="s">
        <v>436</v>
      </c>
      <c r="I204" s="42" t="s">
        <v>437</v>
      </c>
      <c r="J204" s="42" t="s">
        <v>438</v>
      </c>
      <c r="L204" s="42" t="s">
        <v>436</v>
      </c>
      <c r="M204" s="42" t="s">
        <v>437</v>
      </c>
      <c r="N204" s="42" t="s">
        <v>438</v>
      </c>
      <c r="P204" s="42" t="s">
        <v>436</v>
      </c>
      <c r="Q204" s="42" t="s">
        <v>437</v>
      </c>
      <c r="R204" s="42" t="s">
        <v>438</v>
      </c>
      <c r="T204" s="42" t="s">
        <v>303</v>
      </c>
      <c r="U204" s="42" t="s">
        <v>304</v>
      </c>
      <c r="V204" s="42" t="s">
        <v>305</v>
      </c>
      <c r="X204" s="42" t="s">
        <v>306</v>
      </c>
      <c r="Y204" s="42" t="s">
        <v>307</v>
      </c>
      <c r="Z204" s="42" t="s">
        <v>308</v>
      </c>
      <c r="AB204" s="42" t="s">
        <v>303</v>
      </c>
      <c r="AC204" s="42" t="s">
        <v>304</v>
      </c>
      <c r="AD204" s="42" t="s">
        <v>305</v>
      </c>
      <c r="AF204" s="42" t="s">
        <v>306</v>
      </c>
      <c r="AG204" s="42" t="s">
        <v>307</v>
      </c>
      <c r="AH204" s="42" t="s">
        <v>308</v>
      </c>
      <c r="AJ204" s="42" t="s">
        <v>292</v>
      </c>
      <c r="AK204" s="42" t="s">
        <v>293</v>
      </c>
      <c r="AL204" s="42" t="s">
        <v>294</v>
      </c>
      <c r="AR204" s="42" t="s">
        <v>300</v>
      </c>
      <c r="AS204" s="42" t="s">
        <v>301</v>
      </c>
      <c r="AT204" s="42" t="s">
        <v>302</v>
      </c>
      <c r="AV204" s="42" t="s">
        <v>436</v>
      </c>
      <c r="AW204" s="42" t="s">
        <v>437</v>
      </c>
      <c r="AX204" s="42" t="s">
        <v>438</v>
      </c>
      <c r="AZ204" s="42" t="s">
        <v>436</v>
      </c>
      <c r="BA204" s="42" t="s">
        <v>437</v>
      </c>
      <c r="BB204" s="42" t="s">
        <v>438</v>
      </c>
    </row>
    <row r="205" spans="1:54" ht="11.25">
      <c r="A205" s="42" t="s">
        <v>506</v>
      </c>
      <c r="B205" s="42" t="s">
        <v>507</v>
      </c>
      <c r="C205" s="42" t="s">
        <v>282</v>
      </c>
      <c r="D205" s="42" t="s">
        <v>506</v>
      </c>
      <c r="E205" s="42" t="s">
        <v>507</v>
      </c>
      <c r="F205" s="42" t="s">
        <v>282</v>
      </c>
      <c r="H205" s="42" t="s">
        <v>441</v>
      </c>
      <c r="I205" s="42" t="s">
        <v>442</v>
      </c>
      <c r="J205" s="42" t="s">
        <v>320</v>
      </c>
      <c r="L205" s="42" t="s">
        <v>441</v>
      </c>
      <c r="M205" s="42" t="s">
        <v>442</v>
      </c>
      <c r="N205" s="42" t="s">
        <v>320</v>
      </c>
      <c r="P205" s="42" t="s">
        <v>441</v>
      </c>
      <c r="Q205" s="42" t="s">
        <v>442</v>
      </c>
      <c r="R205" s="42" t="s">
        <v>320</v>
      </c>
      <c r="T205" s="42" t="s">
        <v>306</v>
      </c>
      <c r="U205" s="42" t="s">
        <v>307</v>
      </c>
      <c r="V205" s="42" t="s">
        <v>308</v>
      </c>
      <c r="X205" s="42" t="s">
        <v>309</v>
      </c>
      <c r="Y205" s="42" t="s">
        <v>310</v>
      </c>
      <c r="Z205" s="42" t="s">
        <v>311</v>
      </c>
      <c r="AB205" s="42" t="s">
        <v>306</v>
      </c>
      <c r="AC205" s="42" t="s">
        <v>307</v>
      </c>
      <c r="AD205" s="42" t="s">
        <v>308</v>
      </c>
      <c r="AF205" s="42" t="s">
        <v>309</v>
      </c>
      <c r="AG205" s="42" t="s">
        <v>310</v>
      </c>
      <c r="AH205" s="42" t="s">
        <v>311</v>
      </c>
      <c r="AJ205" s="42" t="s">
        <v>465</v>
      </c>
      <c r="AK205" s="42" t="s">
        <v>466</v>
      </c>
      <c r="AL205" s="42" t="s">
        <v>395</v>
      </c>
      <c r="AR205" s="42" t="s">
        <v>303</v>
      </c>
      <c r="AS205" s="42" t="s">
        <v>304</v>
      </c>
      <c r="AT205" s="42" t="s">
        <v>305</v>
      </c>
      <c r="AV205" s="42" t="s">
        <v>441</v>
      </c>
      <c r="AW205" s="42" t="s">
        <v>442</v>
      </c>
      <c r="AX205" s="42" t="s">
        <v>320</v>
      </c>
      <c r="AZ205" s="42" t="s">
        <v>441</v>
      </c>
      <c r="BA205" s="42" t="s">
        <v>442</v>
      </c>
      <c r="BB205" s="42" t="s">
        <v>320</v>
      </c>
    </row>
    <row r="206" spans="1:54" ht="11.25">
      <c r="A206" s="42" t="s">
        <v>508</v>
      </c>
      <c r="B206" s="42" t="s">
        <v>509</v>
      </c>
      <c r="C206" s="42" t="s">
        <v>332</v>
      </c>
      <c r="D206" s="42" t="s">
        <v>508</v>
      </c>
      <c r="E206" s="42" t="s">
        <v>509</v>
      </c>
      <c r="F206" s="42" t="s">
        <v>332</v>
      </c>
      <c r="H206" s="42" t="s">
        <v>439</v>
      </c>
      <c r="I206" s="42" t="s">
        <v>440</v>
      </c>
      <c r="J206" s="42" t="s">
        <v>297</v>
      </c>
      <c r="L206" s="42" t="s">
        <v>439</v>
      </c>
      <c r="M206" s="42" t="s">
        <v>440</v>
      </c>
      <c r="N206" s="42" t="s">
        <v>297</v>
      </c>
      <c r="P206" s="42" t="s">
        <v>439</v>
      </c>
      <c r="Q206" s="42" t="s">
        <v>440</v>
      </c>
      <c r="R206" s="42" t="s">
        <v>297</v>
      </c>
      <c r="T206" s="42" t="s">
        <v>309</v>
      </c>
      <c r="U206" s="42" t="s">
        <v>310</v>
      </c>
      <c r="V206" s="42" t="s">
        <v>311</v>
      </c>
      <c r="X206" s="42" t="s">
        <v>312</v>
      </c>
      <c r="Y206" s="42" t="s">
        <v>313</v>
      </c>
      <c r="Z206" s="42" t="s">
        <v>314</v>
      </c>
      <c r="AB206" s="42" t="s">
        <v>309</v>
      </c>
      <c r="AC206" s="42" t="s">
        <v>310</v>
      </c>
      <c r="AD206" s="42" t="s">
        <v>311</v>
      </c>
      <c r="AF206" s="42" t="s">
        <v>312</v>
      </c>
      <c r="AG206" s="42" t="s">
        <v>313</v>
      </c>
      <c r="AH206" s="42" t="s">
        <v>314</v>
      </c>
      <c r="AJ206" s="42" t="s">
        <v>295</v>
      </c>
      <c r="AK206" s="42" t="s">
        <v>296</v>
      </c>
      <c r="AL206" s="42" t="s">
        <v>297</v>
      </c>
      <c r="AR206" s="42" t="s">
        <v>306</v>
      </c>
      <c r="AS206" s="42" t="s">
        <v>307</v>
      </c>
      <c r="AT206" s="42" t="s">
        <v>308</v>
      </c>
      <c r="AV206" s="42" t="s">
        <v>439</v>
      </c>
      <c r="AW206" s="42" t="s">
        <v>440</v>
      </c>
      <c r="AX206" s="42" t="s">
        <v>297</v>
      </c>
      <c r="AZ206" s="42" t="s">
        <v>439</v>
      </c>
      <c r="BA206" s="42" t="s">
        <v>440</v>
      </c>
      <c r="BB206" s="42" t="s">
        <v>297</v>
      </c>
    </row>
    <row r="207" spans="1:54" ht="11.25">
      <c r="A207" s="42" t="s">
        <v>512</v>
      </c>
      <c r="B207" s="42" t="s">
        <v>513</v>
      </c>
      <c r="C207" s="42" t="s">
        <v>282</v>
      </c>
      <c r="D207" s="42" t="s">
        <v>512</v>
      </c>
      <c r="E207" s="42" t="s">
        <v>513</v>
      </c>
      <c r="F207" s="42" t="s">
        <v>282</v>
      </c>
      <c r="H207" s="42" t="s">
        <v>443</v>
      </c>
      <c r="I207" s="42" t="s">
        <v>444</v>
      </c>
      <c r="J207" s="42" t="s">
        <v>412</v>
      </c>
      <c r="L207" s="42" t="s">
        <v>443</v>
      </c>
      <c r="M207" s="42" t="s">
        <v>444</v>
      </c>
      <c r="N207" s="42" t="s">
        <v>412</v>
      </c>
      <c r="P207" s="42" t="s">
        <v>443</v>
      </c>
      <c r="Q207" s="42" t="s">
        <v>444</v>
      </c>
      <c r="R207" s="42" t="s">
        <v>412</v>
      </c>
      <c r="T207" s="42" t="s">
        <v>312</v>
      </c>
      <c r="U207" s="42" t="s">
        <v>313</v>
      </c>
      <c r="V207" s="42" t="s">
        <v>314</v>
      </c>
      <c r="X207" s="42" t="s">
        <v>315</v>
      </c>
      <c r="Y207" s="42" t="s">
        <v>316</v>
      </c>
      <c r="Z207" s="42" t="s">
        <v>317</v>
      </c>
      <c r="AB207" s="42" t="s">
        <v>312</v>
      </c>
      <c r="AC207" s="42" t="s">
        <v>313</v>
      </c>
      <c r="AD207" s="42" t="s">
        <v>314</v>
      </c>
      <c r="AF207" s="42" t="s">
        <v>315</v>
      </c>
      <c r="AG207" s="42" t="s">
        <v>316</v>
      </c>
      <c r="AH207" s="42" t="s">
        <v>317</v>
      </c>
      <c r="AJ207" s="42" t="s">
        <v>295</v>
      </c>
      <c r="AK207" s="42" t="s">
        <v>296</v>
      </c>
      <c r="AL207" s="42" t="s">
        <v>297</v>
      </c>
      <c r="AR207" s="42" t="s">
        <v>309</v>
      </c>
      <c r="AS207" s="42" t="s">
        <v>310</v>
      </c>
      <c r="AT207" s="42" t="s">
        <v>311</v>
      </c>
      <c r="AV207" s="42" t="s">
        <v>443</v>
      </c>
      <c r="AW207" s="42" t="s">
        <v>444</v>
      </c>
      <c r="AX207" s="42" t="s">
        <v>412</v>
      </c>
      <c r="AZ207" s="42" t="s">
        <v>443</v>
      </c>
      <c r="BA207" s="42" t="s">
        <v>444</v>
      </c>
      <c r="BB207" s="42" t="s">
        <v>412</v>
      </c>
    </row>
    <row r="208" spans="1:54" ht="11.25">
      <c r="A208" s="42" t="s">
        <v>510</v>
      </c>
      <c r="B208" s="42" t="s">
        <v>511</v>
      </c>
      <c r="C208" s="42" t="s">
        <v>323</v>
      </c>
      <c r="D208" s="42" t="s">
        <v>510</v>
      </c>
      <c r="E208" s="42" t="s">
        <v>511</v>
      </c>
      <c r="F208" s="42" t="s">
        <v>323</v>
      </c>
      <c r="H208" s="42" t="s">
        <v>445</v>
      </c>
      <c r="I208" s="42" t="s">
        <v>446</v>
      </c>
      <c r="J208" s="42" t="s">
        <v>447</v>
      </c>
      <c r="L208" s="42" t="s">
        <v>445</v>
      </c>
      <c r="M208" s="42" t="s">
        <v>446</v>
      </c>
      <c r="N208" s="42" t="s">
        <v>447</v>
      </c>
      <c r="P208" s="42" t="s">
        <v>445</v>
      </c>
      <c r="Q208" s="42" t="s">
        <v>446</v>
      </c>
      <c r="R208" s="42" t="s">
        <v>447</v>
      </c>
      <c r="T208" s="42" t="s">
        <v>315</v>
      </c>
      <c r="U208" s="42" t="s">
        <v>316</v>
      </c>
      <c r="V208" s="42" t="s">
        <v>317</v>
      </c>
      <c r="X208" s="42" t="s">
        <v>315</v>
      </c>
      <c r="Y208" s="42" t="s">
        <v>316</v>
      </c>
      <c r="Z208" s="42" t="s">
        <v>317</v>
      </c>
      <c r="AB208" s="42" t="s">
        <v>315</v>
      </c>
      <c r="AC208" s="42" t="s">
        <v>316</v>
      </c>
      <c r="AD208" s="42" t="s">
        <v>317</v>
      </c>
      <c r="AF208" s="42" t="s">
        <v>315</v>
      </c>
      <c r="AG208" s="42" t="s">
        <v>316</v>
      </c>
      <c r="AH208" s="42" t="s">
        <v>317</v>
      </c>
      <c r="AJ208" s="42" t="s">
        <v>467</v>
      </c>
      <c r="AK208" s="42" t="s">
        <v>468</v>
      </c>
      <c r="AL208" s="42" t="s">
        <v>457</v>
      </c>
      <c r="AR208" s="42" t="s">
        <v>312</v>
      </c>
      <c r="AS208" s="42" t="s">
        <v>313</v>
      </c>
      <c r="AT208" s="42" t="s">
        <v>314</v>
      </c>
      <c r="AV208" s="42" t="s">
        <v>445</v>
      </c>
      <c r="AW208" s="42" t="s">
        <v>446</v>
      </c>
      <c r="AX208" s="42" t="s">
        <v>447</v>
      </c>
      <c r="AZ208" s="42" t="s">
        <v>445</v>
      </c>
      <c r="BA208" s="42" t="s">
        <v>446</v>
      </c>
      <c r="BB208" s="42" t="s">
        <v>447</v>
      </c>
    </row>
    <row r="209" spans="1:54" ht="11.25">
      <c r="A209" s="42" t="s">
        <v>514</v>
      </c>
      <c r="B209" s="42" t="s">
        <v>515</v>
      </c>
      <c r="C209" s="42" t="s">
        <v>343</v>
      </c>
      <c r="D209" s="42" t="s">
        <v>514</v>
      </c>
      <c r="E209" s="42" t="s">
        <v>515</v>
      </c>
      <c r="F209" s="42" t="s">
        <v>343</v>
      </c>
      <c r="H209" s="42" t="s">
        <v>448</v>
      </c>
      <c r="I209" s="42" t="s">
        <v>449</v>
      </c>
      <c r="J209" s="42" t="s">
        <v>450</v>
      </c>
      <c r="L209" s="42" t="s">
        <v>448</v>
      </c>
      <c r="M209" s="42" t="s">
        <v>449</v>
      </c>
      <c r="N209" s="42" t="s">
        <v>450</v>
      </c>
      <c r="P209" s="42" t="s">
        <v>448</v>
      </c>
      <c r="Q209" s="42" t="s">
        <v>449</v>
      </c>
      <c r="R209" s="42" t="s">
        <v>450</v>
      </c>
      <c r="T209" s="42" t="s">
        <v>315</v>
      </c>
      <c r="U209" s="42" t="s">
        <v>316</v>
      </c>
      <c r="V209" s="42" t="s">
        <v>317</v>
      </c>
      <c r="X209" s="42" t="s">
        <v>318</v>
      </c>
      <c r="Y209" s="42" t="s">
        <v>319</v>
      </c>
      <c r="Z209" s="42" t="s">
        <v>320</v>
      </c>
      <c r="AB209" s="42" t="s">
        <v>315</v>
      </c>
      <c r="AC209" s="42" t="s">
        <v>316</v>
      </c>
      <c r="AD209" s="42" t="s">
        <v>317</v>
      </c>
      <c r="AF209" s="42" t="s">
        <v>318</v>
      </c>
      <c r="AG209" s="42" t="s">
        <v>319</v>
      </c>
      <c r="AH209" s="42" t="s">
        <v>320</v>
      </c>
      <c r="AJ209" s="42" t="s">
        <v>469</v>
      </c>
      <c r="AK209" s="42" t="s">
        <v>470</v>
      </c>
      <c r="AL209" s="42" t="s">
        <v>335</v>
      </c>
      <c r="AR209" s="42" t="s">
        <v>315</v>
      </c>
      <c r="AS209" s="42" t="s">
        <v>316</v>
      </c>
      <c r="AT209" s="42" t="s">
        <v>317</v>
      </c>
      <c r="AV209" s="42" t="s">
        <v>650</v>
      </c>
      <c r="AZ209" s="42" t="s">
        <v>448</v>
      </c>
      <c r="BA209" s="42" t="s">
        <v>449</v>
      </c>
      <c r="BB209" s="42" t="s">
        <v>450</v>
      </c>
    </row>
    <row r="210" spans="1:52" ht="11.25">
      <c r="A210" s="42" t="s">
        <v>516</v>
      </c>
      <c r="B210" s="42" t="s">
        <v>517</v>
      </c>
      <c r="C210" s="42" t="s">
        <v>518</v>
      </c>
      <c r="D210" s="42" t="s">
        <v>516</v>
      </c>
      <c r="E210" s="42" t="s">
        <v>517</v>
      </c>
      <c r="F210" s="42" t="s">
        <v>518</v>
      </c>
      <c r="H210" s="42" t="s">
        <v>451</v>
      </c>
      <c r="I210" s="42" t="s">
        <v>385</v>
      </c>
      <c r="J210" s="42" t="s">
        <v>452</v>
      </c>
      <c r="L210" s="42" t="s">
        <v>451</v>
      </c>
      <c r="M210" s="42" t="s">
        <v>385</v>
      </c>
      <c r="N210" s="42" t="s">
        <v>452</v>
      </c>
      <c r="P210" s="42" t="s">
        <v>648</v>
      </c>
      <c r="T210" s="42" t="s">
        <v>318</v>
      </c>
      <c r="U210" s="42" t="s">
        <v>319</v>
      </c>
      <c r="V210" s="42" t="s">
        <v>320</v>
      </c>
      <c r="X210" s="42" t="s">
        <v>622</v>
      </c>
      <c r="Y210" s="42" t="s">
        <v>623</v>
      </c>
      <c r="Z210" s="42" t="s">
        <v>624</v>
      </c>
      <c r="AB210" s="42" t="s">
        <v>318</v>
      </c>
      <c r="AC210" s="42" t="s">
        <v>319</v>
      </c>
      <c r="AD210" s="42" t="s">
        <v>320</v>
      </c>
      <c r="AF210" s="42" t="s">
        <v>622</v>
      </c>
      <c r="AG210" s="42" t="s">
        <v>623</v>
      </c>
      <c r="AH210" s="42" t="s">
        <v>624</v>
      </c>
      <c r="AJ210" s="42" t="s">
        <v>298</v>
      </c>
      <c r="AK210" s="42" t="s">
        <v>299</v>
      </c>
      <c r="AL210" s="42" t="s">
        <v>277</v>
      </c>
      <c r="AR210" s="42" t="s">
        <v>315</v>
      </c>
      <c r="AS210" s="42" t="s">
        <v>316</v>
      </c>
      <c r="AT210" s="42" t="s">
        <v>317</v>
      </c>
      <c r="AV210" s="42" t="s">
        <v>448</v>
      </c>
      <c r="AW210" s="42" t="s">
        <v>449</v>
      </c>
      <c r="AX210" s="42" t="s">
        <v>450</v>
      </c>
      <c r="AZ210" s="42" t="s">
        <v>651</v>
      </c>
    </row>
    <row r="211" spans="1:54" ht="11.25">
      <c r="A211" s="42" t="s">
        <v>519</v>
      </c>
      <c r="B211" s="42" t="s">
        <v>520</v>
      </c>
      <c r="C211" s="42" t="s">
        <v>412</v>
      </c>
      <c r="D211" s="42" t="s">
        <v>519</v>
      </c>
      <c r="E211" s="42" t="s">
        <v>520</v>
      </c>
      <c r="F211" s="42" t="s">
        <v>412</v>
      </c>
      <c r="P211" s="42" t="s">
        <v>451</v>
      </c>
      <c r="Q211" s="42" t="s">
        <v>385</v>
      </c>
      <c r="R211" s="42" t="s">
        <v>452</v>
      </c>
      <c r="T211" s="42" t="s">
        <v>622</v>
      </c>
      <c r="U211" s="42" t="s">
        <v>623</v>
      </c>
      <c r="V211" s="42" t="s">
        <v>624</v>
      </c>
      <c r="X211" s="42" t="s">
        <v>321</v>
      </c>
      <c r="Y211" s="42" t="s">
        <v>322</v>
      </c>
      <c r="Z211" s="42" t="s">
        <v>323</v>
      </c>
      <c r="AB211" s="42" t="s">
        <v>622</v>
      </c>
      <c r="AC211" s="42" t="s">
        <v>623</v>
      </c>
      <c r="AD211" s="42" t="s">
        <v>624</v>
      </c>
      <c r="AF211" s="42" t="s">
        <v>321</v>
      </c>
      <c r="AG211" s="42" t="s">
        <v>322</v>
      </c>
      <c r="AH211" s="42" t="s">
        <v>323</v>
      </c>
      <c r="AJ211" s="42" t="s">
        <v>473</v>
      </c>
      <c r="AK211" s="42" t="s">
        <v>474</v>
      </c>
      <c r="AL211" s="42" t="s">
        <v>282</v>
      </c>
      <c r="AR211" s="42" t="s">
        <v>391</v>
      </c>
      <c r="AS211" s="42" t="s">
        <v>392</v>
      </c>
      <c r="AT211" s="42" t="s">
        <v>332</v>
      </c>
      <c r="AV211" s="42" t="s">
        <v>451</v>
      </c>
      <c r="AW211" s="42" t="s">
        <v>385</v>
      </c>
      <c r="AX211" s="42" t="s">
        <v>452</v>
      </c>
      <c r="AZ211" s="42" t="s">
        <v>451</v>
      </c>
      <c r="BA211" s="42" t="s">
        <v>385</v>
      </c>
      <c r="BB211" s="42" t="s">
        <v>452</v>
      </c>
    </row>
    <row r="212" spans="1:46" ht="11.25">
      <c r="A212" s="42" t="s">
        <v>521</v>
      </c>
      <c r="B212" s="42" t="s">
        <v>522</v>
      </c>
      <c r="C212" s="42" t="s">
        <v>523</v>
      </c>
      <c r="D212" s="42" t="s">
        <v>521</v>
      </c>
      <c r="E212" s="42" t="s">
        <v>522</v>
      </c>
      <c r="F212" s="42" t="s">
        <v>523</v>
      </c>
      <c r="T212" s="42" t="s">
        <v>321</v>
      </c>
      <c r="U212" s="42" t="s">
        <v>322</v>
      </c>
      <c r="V212" s="42" t="s">
        <v>323</v>
      </c>
      <c r="X212" s="42" t="s">
        <v>321</v>
      </c>
      <c r="Y212" s="42" t="s">
        <v>322</v>
      </c>
      <c r="Z212" s="42" t="s">
        <v>323</v>
      </c>
      <c r="AB212" s="42" t="s">
        <v>321</v>
      </c>
      <c r="AC212" s="42" t="s">
        <v>322</v>
      </c>
      <c r="AD212" s="42" t="s">
        <v>323</v>
      </c>
      <c r="AF212" s="42" t="s">
        <v>321</v>
      </c>
      <c r="AG212" s="42" t="s">
        <v>322</v>
      </c>
      <c r="AH212" s="42" t="s">
        <v>323</v>
      </c>
      <c r="AJ212" s="42" t="s">
        <v>471</v>
      </c>
      <c r="AK212" s="42" t="s">
        <v>472</v>
      </c>
      <c r="AL212" s="42" t="s">
        <v>282</v>
      </c>
      <c r="AR212" s="42" t="s">
        <v>318</v>
      </c>
      <c r="AS212" s="42" t="s">
        <v>319</v>
      </c>
      <c r="AT212" s="42" t="s">
        <v>320</v>
      </c>
    </row>
    <row r="213" spans="1:46" ht="11.25">
      <c r="A213" s="42" t="s">
        <v>524</v>
      </c>
      <c r="B213" s="42" t="s">
        <v>525</v>
      </c>
      <c r="C213" s="42" t="s">
        <v>412</v>
      </c>
      <c r="D213" s="42" t="s">
        <v>524</v>
      </c>
      <c r="E213" s="42" t="s">
        <v>525</v>
      </c>
      <c r="F213" s="42" t="s">
        <v>412</v>
      </c>
      <c r="T213" s="42" t="s">
        <v>321</v>
      </c>
      <c r="U213" s="42" t="s">
        <v>322</v>
      </c>
      <c r="V213" s="42" t="s">
        <v>323</v>
      </c>
      <c r="X213" s="42" t="s">
        <v>324</v>
      </c>
      <c r="Y213" s="42" t="s">
        <v>325</v>
      </c>
      <c r="Z213" s="42" t="s">
        <v>326</v>
      </c>
      <c r="AB213" s="42" t="s">
        <v>321</v>
      </c>
      <c r="AC213" s="42" t="s">
        <v>322</v>
      </c>
      <c r="AD213" s="42" t="s">
        <v>323</v>
      </c>
      <c r="AF213" s="42" t="s">
        <v>324</v>
      </c>
      <c r="AG213" s="42" t="s">
        <v>325</v>
      </c>
      <c r="AH213" s="42" t="s">
        <v>326</v>
      </c>
      <c r="AJ213" s="42" t="s">
        <v>475</v>
      </c>
      <c r="AK213" s="42" t="s">
        <v>476</v>
      </c>
      <c r="AL213" s="42" t="s">
        <v>282</v>
      </c>
      <c r="AR213" s="42" t="s">
        <v>622</v>
      </c>
      <c r="AS213" s="42" t="s">
        <v>623</v>
      </c>
      <c r="AT213" s="42" t="s">
        <v>624</v>
      </c>
    </row>
    <row r="214" spans="1:46" ht="11.25">
      <c r="A214" s="42" t="s">
        <v>526</v>
      </c>
      <c r="B214" s="42" t="s">
        <v>527</v>
      </c>
      <c r="C214" s="42" t="s">
        <v>395</v>
      </c>
      <c r="D214" s="42" t="s">
        <v>526</v>
      </c>
      <c r="E214" s="42" t="s">
        <v>527</v>
      </c>
      <c r="F214" s="42" t="s">
        <v>395</v>
      </c>
      <c r="T214" s="42" t="s">
        <v>324</v>
      </c>
      <c r="U214" s="42" t="s">
        <v>325</v>
      </c>
      <c r="V214" s="42" t="s">
        <v>326</v>
      </c>
      <c r="X214" s="42" t="s">
        <v>327</v>
      </c>
      <c r="Y214" s="42" t="s">
        <v>328</v>
      </c>
      <c r="Z214" s="42" t="s">
        <v>329</v>
      </c>
      <c r="AB214" s="42" t="s">
        <v>324</v>
      </c>
      <c r="AC214" s="42" t="s">
        <v>325</v>
      </c>
      <c r="AD214" s="42" t="s">
        <v>326</v>
      </c>
      <c r="AF214" s="42" t="s">
        <v>327</v>
      </c>
      <c r="AG214" s="42" t="s">
        <v>328</v>
      </c>
      <c r="AH214" s="42" t="s">
        <v>329</v>
      </c>
      <c r="AJ214" s="42" t="s">
        <v>300</v>
      </c>
      <c r="AK214" s="42" t="s">
        <v>301</v>
      </c>
      <c r="AL214" s="42" t="s">
        <v>302</v>
      </c>
      <c r="AR214" s="42" t="s">
        <v>321</v>
      </c>
      <c r="AS214" s="42" t="s">
        <v>322</v>
      </c>
      <c r="AT214" s="42" t="s">
        <v>323</v>
      </c>
    </row>
    <row r="215" spans="1:46" ht="11.25">
      <c r="A215" s="42" t="s">
        <v>528</v>
      </c>
      <c r="B215" s="42" t="s">
        <v>529</v>
      </c>
      <c r="C215" s="42" t="s">
        <v>530</v>
      </c>
      <c r="D215" s="42" t="s">
        <v>528</v>
      </c>
      <c r="E215" s="42" t="s">
        <v>529</v>
      </c>
      <c r="F215" s="42" t="s">
        <v>530</v>
      </c>
      <c r="T215" s="42" t="s">
        <v>327</v>
      </c>
      <c r="U215" s="42" t="s">
        <v>328</v>
      </c>
      <c r="V215" s="42" t="s">
        <v>329</v>
      </c>
      <c r="X215" s="42" t="s">
        <v>330</v>
      </c>
      <c r="Y215" s="42" t="s">
        <v>331</v>
      </c>
      <c r="Z215" s="42" t="s">
        <v>332</v>
      </c>
      <c r="AB215" s="42" t="s">
        <v>327</v>
      </c>
      <c r="AC215" s="42" t="s">
        <v>328</v>
      </c>
      <c r="AD215" s="42" t="s">
        <v>329</v>
      </c>
      <c r="AF215" s="42" t="s">
        <v>330</v>
      </c>
      <c r="AG215" s="42" t="s">
        <v>331</v>
      </c>
      <c r="AH215" s="42" t="s">
        <v>332</v>
      </c>
      <c r="AJ215" s="42" t="s">
        <v>303</v>
      </c>
      <c r="AK215" s="42" t="s">
        <v>304</v>
      </c>
      <c r="AL215" s="42" t="s">
        <v>305</v>
      </c>
      <c r="AR215" s="42" t="s">
        <v>321</v>
      </c>
      <c r="AS215" s="42" t="s">
        <v>322</v>
      </c>
      <c r="AT215" s="42" t="s">
        <v>323</v>
      </c>
    </row>
    <row r="216" spans="1:46" ht="11.25">
      <c r="A216" s="42" t="s">
        <v>531</v>
      </c>
      <c r="B216" s="42" t="s">
        <v>532</v>
      </c>
      <c r="C216" s="42" t="s">
        <v>533</v>
      </c>
      <c r="D216" s="42" t="s">
        <v>531</v>
      </c>
      <c r="E216" s="42" t="s">
        <v>532</v>
      </c>
      <c r="F216" s="42" t="s">
        <v>533</v>
      </c>
      <c r="T216" s="42" t="s">
        <v>330</v>
      </c>
      <c r="U216" s="42" t="s">
        <v>331</v>
      </c>
      <c r="V216" s="42" t="s">
        <v>332</v>
      </c>
      <c r="X216" s="42" t="s">
        <v>625</v>
      </c>
      <c r="Y216" s="42" t="s">
        <v>267</v>
      </c>
      <c r="Z216" s="42" t="s">
        <v>450</v>
      </c>
      <c r="AB216" s="42" t="s">
        <v>330</v>
      </c>
      <c r="AC216" s="42" t="s">
        <v>331</v>
      </c>
      <c r="AD216" s="42" t="s">
        <v>332</v>
      </c>
      <c r="AF216" s="42" t="s">
        <v>625</v>
      </c>
      <c r="AG216" s="42" t="s">
        <v>267</v>
      </c>
      <c r="AH216" s="42" t="s">
        <v>450</v>
      </c>
      <c r="AJ216" s="42" t="s">
        <v>306</v>
      </c>
      <c r="AK216" s="42" t="s">
        <v>307</v>
      </c>
      <c r="AL216" s="42" t="s">
        <v>308</v>
      </c>
      <c r="AR216" s="42" t="s">
        <v>393</v>
      </c>
      <c r="AS216" s="42" t="s">
        <v>394</v>
      </c>
      <c r="AT216" s="42" t="s">
        <v>395</v>
      </c>
    </row>
    <row r="217" spans="1:46" ht="11.25">
      <c r="A217" s="42" t="s">
        <v>534</v>
      </c>
      <c r="B217" s="42" t="s">
        <v>535</v>
      </c>
      <c r="C217" s="42" t="s">
        <v>335</v>
      </c>
      <c r="D217" s="42" t="s">
        <v>534</v>
      </c>
      <c r="E217" s="42" t="s">
        <v>535</v>
      </c>
      <c r="F217" s="42" t="s">
        <v>335</v>
      </c>
      <c r="T217" s="42" t="s">
        <v>625</v>
      </c>
      <c r="U217" s="42" t="s">
        <v>267</v>
      </c>
      <c r="V217" s="42" t="s">
        <v>450</v>
      </c>
      <c r="X217" s="42" t="s">
        <v>626</v>
      </c>
      <c r="Y217" s="42" t="s">
        <v>267</v>
      </c>
      <c r="Z217" s="42" t="s">
        <v>627</v>
      </c>
      <c r="AB217" s="42" t="s">
        <v>625</v>
      </c>
      <c r="AC217" s="42" t="s">
        <v>267</v>
      </c>
      <c r="AD217" s="42" t="s">
        <v>450</v>
      </c>
      <c r="AF217" s="42" t="s">
        <v>626</v>
      </c>
      <c r="AG217" s="42" t="s">
        <v>267</v>
      </c>
      <c r="AH217" s="42" t="s">
        <v>627</v>
      </c>
      <c r="AJ217" s="42" t="s">
        <v>309</v>
      </c>
      <c r="AK217" s="42" t="s">
        <v>310</v>
      </c>
      <c r="AL217" s="42" t="s">
        <v>311</v>
      </c>
      <c r="AR217" s="42" t="s">
        <v>324</v>
      </c>
      <c r="AS217" s="42" t="s">
        <v>325</v>
      </c>
      <c r="AT217" s="42" t="s">
        <v>326</v>
      </c>
    </row>
    <row r="218" spans="1:46" ht="11.25">
      <c r="A218" s="42" t="s">
        <v>536</v>
      </c>
      <c r="B218" s="42" t="s">
        <v>537</v>
      </c>
      <c r="C218" s="42" t="s">
        <v>314</v>
      </c>
      <c r="D218" s="42" t="s">
        <v>536</v>
      </c>
      <c r="E218" s="42" t="s">
        <v>537</v>
      </c>
      <c r="F218" s="42" t="s">
        <v>314</v>
      </c>
      <c r="T218" s="42" t="s">
        <v>626</v>
      </c>
      <c r="U218" s="42" t="s">
        <v>267</v>
      </c>
      <c r="V218" s="42" t="s">
        <v>627</v>
      </c>
      <c r="X218" s="42" t="s">
        <v>333</v>
      </c>
      <c r="Y218" s="42" t="s">
        <v>334</v>
      </c>
      <c r="Z218" s="42" t="s">
        <v>335</v>
      </c>
      <c r="AB218" s="42" t="s">
        <v>626</v>
      </c>
      <c r="AC218" s="42" t="s">
        <v>267</v>
      </c>
      <c r="AD218" s="42" t="s">
        <v>627</v>
      </c>
      <c r="AF218" s="42" t="s">
        <v>333</v>
      </c>
      <c r="AG218" s="42" t="s">
        <v>334</v>
      </c>
      <c r="AH218" s="42" t="s">
        <v>335</v>
      </c>
      <c r="AJ218" s="42" t="s">
        <v>312</v>
      </c>
      <c r="AK218" s="42" t="s">
        <v>313</v>
      </c>
      <c r="AL218" s="42" t="s">
        <v>314</v>
      </c>
      <c r="AR218" s="42" t="s">
        <v>327</v>
      </c>
      <c r="AS218" s="42" t="s">
        <v>328</v>
      </c>
      <c r="AT218" s="42" t="s">
        <v>329</v>
      </c>
    </row>
    <row r="219" spans="1:46" ht="11.25">
      <c r="A219" s="42" t="s">
        <v>538</v>
      </c>
      <c r="B219" s="42" t="s">
        <v>539</v>
      </c>
      <c r="C219" s="42" t="s">
        <v>314</v>
      </c>
      <c r="D219" s="42" t="s">
        <v>538</v>
      </c>
      <c r="E219" s="42" t="s">
        <v>539</v>
      </c>
      <c r="F219" s="42" t="s">
        <v>314</v>
      </c>
      <c r="T219" s="42" t="s">
        <v>333</v>
      </c>
      <c r="U219" s="42" t="s">
        <v>334</v>
      </c>
      <c r="V219" s="42" t="s">
        <v>335</v>
      </c>
      <c r="X219" s="42" t="s">
        <v>333</v>
      </c>
      <c r="Y219" s="42" t="s">
        <v>334</v>
      </c>
      <c r="Z219" s="42" t="s">
        <v>335</v>
      </c>
      <c r="AB219" s="42" t="s">
        <v>333</v>
      </c>
      <c r="AC219" s="42" t="s">
        <v>334</v>
      </c>
      <c r="AD219" s="42" t="s">
        <v>335</v>
      </c>
      <c r="AF219" s="42" t="s">
        <v>333</v>
      </c>
      <c r="AG219" s="42" t="s">
        <v>334</v>
      </c>
      <c r="AH219" s="42" t="s">
        <v>335</v>
      </c>
      <c r="AJ219" s="42" t="s">
        <v>315</v>
      </c>
      <c r="AK219" s="42" t="s">
        <v>316</v>
      </c>
      <c r="AL219" s="42" t="s">
        <v>317</v>
      </c>
      <c r="AR219" s="42" t="s">
        <v>330</v>
      </c>
      <c r="AS219" s="42" t="s">
        <v>331</v>
      </c>
      <c r="AT219" s="42" t="s">
        <v>332</v>
      </c>
    </row>
    <row r="220" spans="1:46" ht="11.25">
      <c r="A220" s="42" t="s">
        <v>540</v>
      </c>
      <c r="B220" s="42" t="s">
        <v>541</v>
      </c>
      <c r="C220" s="42" t="s">
        <v>320</v>
      </c>
      <c r="D220" s="42" t="s">
        <v>540</v>
      </c>
      <c r="E220" s="42" t="s">
        <v>541</v>
      </c>
      <c r="F220" s="42" t="s">
        <v>320</v>
      </c>
      <c r="T220" s="42" t="s">
        <v>333</v>
      </c>
      <c r="U220" s="42" t="s">
        <v>334</v>
      </c>
      <c r="V220" s="42" t="s">
        <v>335</v>
      </c>
      <c r="X220" s="42" t="s">
        <v>336</v>
      </c>
      <c r="Y220" s="42" t="s">
        <v>337</v>
      </c>
      <c r="Z220" s="42" t="s">
        <v>338</v>
      </c>
      <c r="AB220" s="42" t="s">
        <v>333</v>
      </c>
      <c r="AC220" s="42" t="s">
        <v>334</v>
      </c>
      <c r="AD220" s="42" t="s">
        <v>335</v>
      </c>
      <c r="AF220" s="42" t="s">
        <v>336</v>
      </c>
      <c r="AG220" s="42" t="s">
        <v>337</v>
      </c>
      <c r="AH220" s="42" t="s">
        <v>338</v>
      </c>
      <c r="AJ220" s="42" t="s">
        <v>315</v>
      </c>
      <c r="AK220" s="42" t="s">
        <v>316</v>
      </c>
      <c r="AL220" s="42" t="s">
        <v>317</v>
      </c>
      <c r="AR220" s="42" t="s">
        <v>625</v>
      </c>
      <c r="AS220" s="42" t="s">
        <v>267</v>
      </c>
      <c r="AT220" s="42" t="s">
        <v>450</v>
      </c>
    </row>
    <row r="221" spans="1:46" ht="11.25">
      <c r="A221" s="42" t="s">
        <v>544</v>
      </c>
      <c r="B221" s="42" t="s">
        <v>545</v>
      </c>
      <c r="C221" s="42" t="s">
        <v>395</v>
      </c>
      <c r="D221" s="42" t="s">
        <v>544</v>
      </c>
      <c r="E221" s="42" t="s">
        <v>545</v>
      </c>
      <c r="F221" s="42" t="s">
        <v>395</v>
      </c>
      <c r="T221" s="42" t="s">
        <v>336</v>
      </c>
      <c r="U221" s="42" t="s">
        <v>337</v>
      </c>
      <c r="V221" s="42" t="s">
        <v>338</v>
      </c>
      <c r="X221" s="42" t="s">
        <v>336</v>
      </c>
      <c r="Y221" s="42" t="s">
        <v>337</v>
      </c>
      <c r="Z221" s="42" t="s">
        <v>338</v>
      </c>
      <c r="AB221" s="42" t="s">
        <v>336</v>
      </c>
      <c r="AC221" s="42" t="s">
        <v>337</v>
      </c>
      <c r="AD221" s="42" t="s">
        <v>338</v>
      </c>
      <c r="AF221" s="42" t="s">
        <v>336</v>
      </c>
      <c r="AG221" s="42" t="s">
        <v>337</v>
      </c>
      <c r="AH221" s="42" t="s">
        <v>338</v>
      </c>
      <c r="AJ221" s="42" t="s">
        <v>477</v>
      </c>
      <c r="AK221" s="42" t="s">
        <v>478</v>
      </c>
      <c r="AL221" s="42" t="s">
        <v>479</v>
      </c>
      <c r="AR221" s="42" t="s">
        <v>626</v>
      </c>
      <c r="AS221" s="42" t="s">
        <v>267</v>
      </c>
      <c r="AT221" s="42" t="s">
        <v>627</v>
      </c>
    </row>
    <row r="222" spans="1:46" ht="11.25">
      <c r="A222" s="42" t="s">
        <v>542</v>
      </c>
      <c r="B222" s="42" t="s">
        <v>543</v>
      </c>
      <c r="C222" s="42" t="s">
        <v>395</v>
      </c>
      <c r="D222" s="42" t="s">
        <v>542</v>
      </c>
      <c r="E222" s="42" t="s">
        <v>543</v>
      </c>
      <c r="F222" s="42" t="s">
        <v>395</v>
      </c>
      <c r="T222" s="42" t="s">
        <v>336</v>
      </c>
      <c r="U222" s="42" t="s">
        <v>337</v>
      </c>
      <c r="V222" s="42" t="s">
        <v>338</v>
      </c>
      <c r="X222" s="42" t="s">
        <v>339</v>
      </c>
      <c r="Y222" s="42" t="s">
        <v>340</v>
      </c>
      <c r="Z222" s="42" t="s">
        <v>332</v>
      </c>
      <c r="AB222" s="42" t="s">
        <v>336</v>
      </c>
      <c r="AC222" s="42" t="s">
        <v>337</v>
      </c>
      <c r="AD222" s="42" t="s">
        <v>338</v>
      </c>
      <c r="AF222" s="42" t="s">
        <v>339</v>
      </c>
      <c r="AG222" s="42" t="s">
        <v>340</v>
      </c>
      <c r="AH222" s="42" t="s">
        <v>332</v>
      </c>
      <c r="AJ222" s="42" t="s">
        <v>318</v>
      </c>
      <c r="AK222" s="42" t="s">
        <v>319</v>
      </c>
      <c r="AL222" s="42" t="s">
        <v>320</v>
      </c>
      <c r="AR222" s="42" t="s">
        <v>396</v>
      </c>
      <c r="AS222" s="42" t="s">
        <v>397</v>
      </c>
      <c r="AT222" s="42" t="s">
        <v>398</v>
      </c>
    </row>
    <row r="223" spans="1:46" ht="11.25">
      <c r="A223" s="42" t="s">
        <v>546</v>
      </c>
      <c r="B223" s="42" t="s">
        <v>547</v>
      </c>
      <c r="C223" s="42" t="s">
        <v>323</v>
      </c>
      <c r="D223" s="42" t="s">
        <v>546</v>
      </c>
      <c r="E223" s="42" t="s">
        <v>547</v>
      </c>
      <c r="F223" s="42" t="s">
        <v>323</v>
      </c>
      <c r="T223" s="42" t="s">
        <v>339</v>
      </c>
      <c r="U223" s="42" t="s">
        <v>340</v>
      </c>
      <c r="V223" s="42" t="s">
        <v>332</v>
      </c>
      <c r="X223" s="42" t="s">
        <v>341</v>
      </c>
      <c r="Y223" s="42" t="s">
        <v>342</v>
      </c>
      <c r="Z223" s="42" t="s">
        <v>343</v>
      </c>
      <c r="AB223" s="42" t="s">
        <v>339</v>
      </c>
      <c r="AC223" s="42" t="s">
        <v>340</v>
      </c>
      <c r="AD223" s="42" t="s">
        <v>332</v>
      </c>
      <c r="AF223" s="42" t="s">
        <v>341</v>
      </c>
      <c r="AG223" s="42" t="s">
        <v>342</v>
      </c>
      <c r="AH223" s="42" t="s">
        <v>343</v>
      </c>
      <c r="AJ223" s="42" t="s">
        <v>622</v>
      </c>
      <c r="AK223" s="42" t="s">
        <v>623</v>
      </c>
      <c r="AL223" s="42" t="s">
        <v>624</v>
      </c>
      <c r="AR223" s="42" t="s">
        <v>399</v>
      </c>
      <c r="AS223" s="42" t="s">
        <v>400</v>
      </c>
      <c r="AT223" s="42" t="s">
        <v>401</v>
      </c>
    </row>
    <row r="224" spans="1:46" ht="11.25">
      <c r="A224" s="42" t="s">
        <v>548</v>
      </c>
      <c r="B224" s="42" t="s">
        <v>549</v>
      </c>
      <c r="C224" s="42" t="s">
        <v>395</v>
      </c>
      <c r="D224" s="42" t="s">
        <v>548</v>
      </c>
      <c r="E224" s="42" t="s">
        <v>549</v>
      </c>
      <c r="F224" s="42" t="s">
        <v>395</v>
      </c>
      <c r="T224" s="42" t="s">
        <v>341</v>
      </c>
      <c r="U224" s="42" t="s">
        <v>342</v>
      </c>
      <c r="V224" s="42" t="s">
        <v>343</v>
      </c>
      <c r="X224" s="42" t="s">
        <v>344</v>
      </c>
      <c r="Y224" s="42" t="s">
        <v>345</v>
      </c>
      <c r="Z224" s="42" t="s">
        <v>346</v>
      </c>
      <c r="AB224" s="42" t="s">
        <v>341</v>
      </c>
      <c r="AC224" s="42" t="s">
        <v>342</v>
      </c>
      <c r="AD224" s="42" t="s">
        <v>343</v>
      </c>
      <c r="AF224" s="42" t="s">
        <v>344</v>
      </c>
      <c r="AG224" s="42" t="s">
        <v>345</v>
      </c>
      <c r="AH224" s="42" t="s">
        <v>346</v>
      </c>
      <c r="AJ224" s="42" t="s">
        <v>482</v>
      </c>
      <c r="AK224" s="42" t="s">
        <v>483</v>
      </c>
      <c r="AL224" s="42" t="s">
        <v>332</v>
      </c>
      <c r="AR224" s="42" t="s">
        <v>333</v>
      </c>
      <c r="AS224" s="42" t="s">
        <v>334</v>
      </c>
      <c r="AT224" s="42" t="s">
        <v>335</v>
      </c>
    </row>
    <row r="225" spans="1:46" ht="11.25">
      <c r="A225" s="42" t="s">
        <v>554</v>
      </c>
      <c r="B225" s="42" t="s">
        <v>555</v>
      </c>
      <c r="C225" s="42" t="s">
        <v>314</v>
      </c>
      <c r="D225" s="42" t="s">
        <v>554</v>
      </c>
      <c r="E225" s="42" t="s">
        <v>555</v>
      </c>
      <c r="F225" s="42" t="s">
        <v>314</v>
      </c>
      <c r="T225" s="42" t="s">
        <v>344</v>
      </c>
      <c r="U225" s="42" t="s">
        <v>345</v>
      </c>
      <c r="V225" s="42" t="s">
        <v>346</v>
      </c>
      <c r="X225" s="42" t="s">
        <v>347</v>
      </c>
      <c r="Y225" s="42" t="s">
        <v>348</v>
      </c>
      <c r="Z225" s="42" t="s">
        <v>323</v>
      </c>
      <c r="AB225" s="42" t="s">
        <v>344</v>
      </c>
      <c r="AC225" s="42" t="s">
        <v>345</v>
      </c>
      <c r="AD225" s="42" t="s">
        <v>346</v>
      </c>
      <c r="AF225" s="42" t="s">
        <v>347</v>
      </c>
      <c r="AG225" s="42" t="s">
        <v>348</v>
      </c>
      <c r="AH225" s="42" t="s">
        <v>323</v>
      </c>
      <c r="AJ225" s="42" t="s">
        <v>321</v>
      </c>
      <c r="AK225" s="42" t="s">
        <v>322</v>
      </c>
      <c r="AL225" s="42" t="s">
        <v>323</v>
      </c>
      <c r="AR225" s="42" t="s">
        <v>333</v>
      </c>
      <c r="AS225" s="42" t="s">
        <v>334</v>
      </c>
      <c r="AT225" s="42" t="s">
        <v>335</v>
      </c>
    </row>
    <row r="226" spans="1:46" ht="11.25">
      <c r="A226" s="42" t="s">
        <v>356</v>
      </c>
      <c r="B226" s="42" t="s">
        <v>357</v>
      </c>
      <c r="C226" s="42" t="s">
        <v>358</v>
      </c>
      <c r="D226" s="42" t="s">
        <v>356</v>
      </c>
      <c r="E226" s="42" t="s">
        <v>357</v>
      </c>
      <c r="F226" s="42" t="s">
        <v>358</v>
      </c>
      <c r="T226" s="42" t="s">
        <v>347</v>
      </c>
      <c r="U226" s="42" t="s">
        <v>348</v>
      </c>
      <c r="V226" s="42" t="s">
        <v>323</v>
      </c>
      <c r="X226" s="42" t="s">
        <v>349</v>
      </c>
      <c r="Y226" s="42" t="s">
        <v>350</v>
      </c>
      <c r="Z226" s="42" t="s">
        <v>351</v>
      </c>
      <c r="AB226" s="42" t="s">
        <v>347</v>
      </c>
      <c r="AC226" s="42" t="s">
        <v>348</v>
      </c>
      <c r="AD226" s="42" t="s">
        <v>323</v>
      </c>
      <c r="AF226" s="42" t="s">
        <v>349</v>
      </c>
      <c r="AG226" s="42" t="s">
        <v>350</v>
      </c>
      <c r="AH226" s="42" t="s">
        <v>351</v>
      </c>
      <c r="AJ226" s="42" t="s">
        <v>321</v>
      </c>
      <c r="AK226" s="42" t="s">
        <v>322</v>
      </c>
      <c r="AL226" s="42" t="s">
        <v>323</v>
      </c>
      <c r="AR226" s="42" t="s">
        <v>336</v>
      </c>
      <c r="AS226" s="42" t="s">
        <v>337</v>
      </c>
      <c r="AT226" s="42" t="s">
        <v>338</v>
      </c>
    </row>
    <row r="227" spans="1:46" ht="11.25">
      <c r="A227" s="42" t="s">
        <v>550</v>
      </c>
      <c r="B227" s="42" t="s">
        <v>551</v>
      </c>
      <c r="C227" s="42" t="s">
        <v>351</v>
      </c>
      <c r="D227" s="42" t="s">
        <v>550</v>
      </c>
      <c r="E227" s="42" t="s">
        <v>551</v>
      </c>
      <c r="F227" s="42" t="s">
        <v>351</v>
      </c>
      <c r="T227" s="42" t="s">
        <v>349</v>
      </c>
      <c r="U227" s="42" t="s">
        <v>350</v>
      </c>
      <c r="V227" s="42" t="s">
        <v>351</v>
      </c>
      <c r="X227" s="42" t="s">
        <v>349</v>
      </c>
      <c r="Y227" s="42" t="s">
        <v>350</v>
      </c>
      <c r="Z227" s="42" t="s">
        <v>351</v>
      </c>
      <c r="AB227" s="42" t="s">
        <v>349</v>
      </c>
      <c r="AC227" s="42" t="s">
        <v>350</v>
      </c>
      <c r="AD227" s="42" t="s">
        <v>351</v>
      </c>
      <c r="AF227" s="42" t="s">
        <v>349</v>
      </c>
      <c r="AG227" s="42" t="s">
        <v>350</v>
      </c>
      <c r="AH227" s="42" t="s">
        <v>351</v>
      </c>
      <c r="AJ227" s="42" t="s">
        <v>480</v>
      </c>
      <c r="AK227" s="42" t="s">
        <v>481</v>
      </c>
      <c r="AL227" s="42" t="s">
        <v>332</v>
      </c>
      <c r="AR227" s="42" t="s">
        <v>336</v>
      </c>
      <c r="AS227" s="42" t="s">
        <v>337</v>
      </c>
      <c r="AT227" s="42" t="s">
        <v>338</v>
      </c>
    </row>
    <row r="228" spans="1:46" ht="11.25">
      <c r="A228" s="42" t="s">
        <v>552</v>
      </c>
      <c r="B228" s="42" t="s">
        <v>553</v>
      </c>
      <c r="C228" s="42" t="s">
        <v>351</v>
      </c>
      <c r="D228" s="42" t="s">
        <v>552</v>
      </c>
      <c r="E228" s="42" t="s">
        <v>553</v>
      </c>
      <c r="F228" s="42" t="s">
        <v>351</v>
      </c>
      <c r="T228" s="42" t="s">
        <v>349</v>
      </c>
      <c r="U228" s="42" t="s">
        <v>350</v>
      </c>
      <c r="V228" s="42" t="s">
        <v>351</v>
      </c>
      <c r="X228" s="42" t="s">
        <v>628</v>
      </c>
      <c r="Y228" s="42" t="s">
        <v>629</v>
      </c>
      <c r="Z228" s="42" t="s">
        <v>375</v>
      </c>
      <c r="AB228" s="42" t="s">
        <v>349</v>
      </c>
      <c r="AC228" s="42" t="s">
        <v>350</v>
      </c>
      <c r="AD228" s="42" t="s">
        <v>351</v>
      </c>
      <c r="AF228" s="42" t="s">
        <v>628</v>
      </c>
      <c r="AG228" s="42" t="s">
        <v>629</v>
      </c>
      <c r="AH228" s="42" t="s">
        <v>375</v>
      </c>
      <c r="AJ228" s="42" t="s">
        <v>484</v>
      </c>
      <c r="AK228" s="42" t="s">
        <v>485</v>
      </c>
      <c r="AL228" s="42" t="s">
        <v>486</v>
      </c>
      <c r="AR228" s="42" t="s">
        <v>402</v>
      </c>
      <c r="AS228" s="42" t="s">
        <v>403</v>
      </c>
      <c r="AT228" s="42" t="s">
        <v>404</v>
      </c>
    </row>
    <row r="229" spans="1:46" ht="11.25">
      <c r="A229" s="42" t="s">
        <v>434</v>
      </c>
      <c r="B229" s="42" t="s">
        <v>435</v>
      </c>
      <c r="C229" s="42" t="s">
        <v>335</v>
      </c>
      <c r="D229" s="42" t="s">
        <v>434</v>
      </c>
      <c r="E229" s="42" t="s">
        <v>435</v>
      </c>
      <c r="F229" s="42" t="s">
        <v>335</v>
      </c>
      <c r="T229" s="42" t="s">
        <v>628</v>
      </c>
      <c r="U229" s="42" t="s">
        <v>629</v>
      </c>
      <c r="V229" s="42" t="s">
        <v>375</v>
      </c>
      <c r="X229" s="42" t="s">
        <v>354</v>
      </c>
      <c r="Y229" s="42" t="s">
        <v>355</v>
      </c>
      <c r="Z229" s="42" t="s">
        <v>282</v>
      </c>
      <c r="AB229" s="42" t="s">
        <v>628</v>
      </c>
      <c r="AC229" s="42" t="s">
        <v>629</v>
      </c>
      <c r="AD229" s="42" t="s">
        <v>375</v>
      </c>
      <c r="AF229" s="42" t="s">
        <v>354</v>
      </c>
      <c r="AG229" s="42" t="s">
        <v>355</v>
      </c>
      <c r="AH229" s="42" t="s">
        <v>282</v>
      </c>
      <c r="AJ229" s="42" t="s">
        <v>324</v>
      </c>
      <c r="AK229" s="42" t="s">
        <v>325</v>
      </c>
      <c r="AL229" s="42" t="s">
        <v>326</v>
      </c>
      <c r="AR229" s="42" t="s">
        <v>405</v>
      </c>
      <c r="AS229" s="42" t="s">
        <v>406</v>
      </c>
      <c r="AT229" s="42" t="s">
        <v>264</v>
      </c>
    </row>
    <row r="230" spans="1:46" ht="11.25">
      <c r="A230" s="42" t="s">
        <v>558</v>
      </c>
      <c r="B230" s="42" t="s">
        <v>559</v>
      </c>
      <c r="C230" s="42" t="s">
        <v>560</v>
      </c>
      <c r="D230" s="42" t="s">
        <v>558</v>
      </c>
      <c r="E230" s="42" t="s">
        <v>559</v>
      </c>
      <c r="F230" s="42" t="s">
        <v>560</v>
      </c>
      <c r="T230" s="42" t="s">
        <v>354</v>
      </c>
      <c r="U230" s="42" t="s">
        <v>355</v>
      </c>
      <c r="V230" s="42" t="s">
        <v>282</v>
      </c>
      <c r="X230" s="42" t="s">
        <v>352</v>
      </c>
      <c r="Y230" s="42" t="s">
        <v>353</v>
      </c>
      <c r="Z230" s="42" t="s">
        <v>282</v>
      </c>
      <c r="AB230" s="42" t="s">
        <v>354</v>
      </c>
      <c r="AC230" s="42" t="s">
        <v>355</v>
      </c>
      <c r="AD230" s="42" t="s">
        <v>282</v>
      </c>
      <c r="AF230" s="42" t="s">
        <v>352</v>
      </c>
      <c r="AG230" s="42" t="s">
        <v>353</v>
      </c>
      <c r="AH230" s="42" t="s">
        <v>282</v>
      </c>
      <c r="AJ230" s="42" t="s">
        <v>487</v>
      </c>
      <c r="AK230" s="42" t="s">
        <v>488</v>
      </c>
      <c r="AL230" s="42" t="s">
        <v>323</v>
      </c>
      <c r="AR230" s="42" t="s">
        <v>339</v>
      </c>
      <c r="AS230" s="42" t="s">
        <v>340</v>
      </c>
      <c r="AT230" s="42" t="s">
        <v>332</v>
      </c>
    </row>
    <row r="231" spans="1:46" ht="11.25">
      <c r="A231" s="42" t="s">
        <v>561</v>
      </c>
      <c r="B231" s="42" t="s">
        <v>562</v>
      </c>
      <c r="C231" s="42" t="s">
        <v>563</v>
      </c>
      <c r="D231" s="42" t="s">
        <v>561</v>
      </c>
      <c r="E231" s="42" t="s">
        <v>562</v>
      </c>
      <c r="F231" s="42" t="s">
        <v>563</v>
      </c>
      <c r="T231" s="42" t="s">
        <v>352</v>
      </c>
      <c r="U231" s="42" t="s">
        <v>353</v>
      </c>
      <c r="V231" s="42" t="s">
        <v>282</v>
      </c>
      <c r="X231" s="42" t="s">
        <v>356</v>
      </c>
      <c r="Y231" s="42" t="s">
        <v>357</v>
      </c>
      <c r="Z231" s="42" t="s">
        <v>358</v>
      </c>
      <c r="AB231" s="42" t="s">
        <v>352</v>
      </c>
      <c r="AC231" s="42" t="s">
        <v>353</v>
      </c>
      <c r="AD231" s="42" t="s">
        <v>282</v>
      </c>
      <c r="AF231" s="42" t="s">
        <v>356</v>
      </c>
      <c r="AG231" s="42" t="s">
        <v>357</v>
      </c>
      <c r="AH231" s="42" t="s">
        <v>358</v>
      </c>
      <c r="AJ231" s="42" t="s">
        <v>489</v>
      </c>
      <c r="AK231" s="42" t="s">
        <v>490</v>
      </c>
      <c r="AL231" s="42" t="s">
        <v>491</v>
      </c>
      <c r="AR231" s="42" t="s">
        <v>341</v>
      </c>
      <c r="AS231" s="42" t="s">
        <v>342</v>
      </c>
      <c r="AT231" s="42" t="s">
        <v>343</v>
      </c>
    </row>
    <row r="232" spans="1:46" ht="11.25">
      <c r="A232" s="42" t="s">
        <v>564</v>
      </c>
      <c r="B232" s="42" t="s">
        <v>565</v>
      </c>
      <c r="C232" s="42" t="s">
        <v>566</v>
      </c>
      <c r="D232" s="42" t="s">
        <v>564</v>
      </c>
      <c r="E232" s="42" t="s">
        <v>565</v>
      </c>
      <c r="F232" s="42" t="s">
        <v>566</v>
      </c>
      <c r="T232" s="42" t="s">
        <v>356</v>
      </c>
      <c r="U232" s="42" t="s">
        <v>357</v>
      </c>
      <c r="V232" s="42" t="s">
        <v>358</v>
      </c>
      <c r="X232" s="42" t="s">
        <v>359</v>
      </c>
      <c r="Y232" s="42" t="s">
        <v>360</v>
      </c>
      <c r="Z232" s="42" t="s">
        <v>361</v>
      </c>
      <c r="AB232" s="42" t="s">
        <v>356</v>
      </c>
      <c r="AC232" s="42" t="s">
        <v>357</v>
      </c>
      <c r="AD232" s="42" t="s">
        <v>358</v>
      </c>
      <c r="AF232" s="42" t="s">
        <v>359</v>
      </c>
      <c r="AG232" s="42" t="s">
        <v>360</v>
      </c>
      <c r="AH232" s="42" t="s">
        <v>361</v>
      </c>
      <c r="AJ232" s="42" t="s">
        <v>492</v>
      </c>
      <c r="AK232" s="42" t="s">
        <v>493</v>
      </c>
      <c r="AL232" s="42" t="s">
        <v>412</v>
      </c>
      <c r="AR232" s="42" t="s">
        <v>344</v>
      </c>
      <c r="AS232" s="42" t="s">
        <v>345</v>
      </c>
      <c r="AT232" s="42" t="s">
        <v>346</v>
      </c>
    </row>
    <row r="233" spans="1:46" ht="11.25">
      <c r="A233" s="42" t="s">
        <v>567</v>
      </c>
      <c r="B233" s="42" t="s">
        <v>568</v>
      </c>
      <c r="C233" s="42" t="s">
        <v>358</v>
      </c>
      <c r="D233" s="42" t="s">
        <v>567</v>
      </c>
      <c r="E233" s="42" t="s">
        <v>568</v>
      </c>
      <c r="F233" s="42" t="s">
        <v>358</v>
      </c>
      <c r="T233" s="42" t="s">
        <v>359</v>
      </c>
      <c r="U233" s="42" t="s">
        <v>360</v>
      </c>
      <c r="V233" s="42" t="s">
        <v>361</v>
      </c>
      <c r="X233" s="42" t="s">
        <v>362</v>
      </c>
      <c r="Y233" s="42" t="s">
        <v>363</v>
      </c>
      <c r="Z233" s="42" t="s">
        <v>364</v>
      </c>
      <c r="AB233" s="42" t="s">
        <v>359</v>
      </c>
      <c r="AC233" s="42" t="s">
        <v>360</v>
      </c>
      <c r="AD233" s="42" t="s">
        <v>361</v>
      </c>
      <c r="AF233" s="42" t="s">
        <v>362</v>
      </c>
      <c r="AG233" s="42" t="s">
        <v>363</v>
      </c>
      <c r="AH233" s="42" t="s">
        <v>364</v>
      </c>
      <c r="AJ233" s="42" t="s">
        <v>327</v>
      </c>
      <c r="AK233" s="42" t="s">
        <v>328</v>
      </c>
      <c r="AL233" s="42" t="s">
        <v>329</v>
      </c>
      <c r="AR233" s="42" t="s">
        <v>407</v>
      </c>
      <c r="AS233" s="42" t="s">
        <v>408</v>
      </c>
      <c r="AT233" s="42" t="s">
        <v>409</v>
      </c>
    </row>
    <row r="234" spans="1:46" ht="11.25">
      <c r="A234" s="42" t="s">
        <v>556</v>
      </c>
      <c r="B234" s="42" t="s">
        <v>557</v>
      </c>
      <c r="C234" s="42" t="s">
        <v>314</v>
      </c>
      <c r="D234" s="42" t="s">
        <v>556</v>
      </c>
      <c r="E234" s="42" t="s">
        <v>557</v>
      </c>
      <c r="F234" s="42" t="s">
        <v>314</v>
      </c>
      <c r="T234" s="42" t="s">
        <v>362</v>
      </c>
      <c r="U234" s="42" t="s">
        <v>363</v>
      </c>
      <c r="V234" s="42" t="s">
        <v>364</v>
      </c>
      <c r="X234" s="42" t="s">
        <v>365</v>
      </c>
      <c r="Y234" s="42" t="s">
        <v>366</v>
      </c>
      <c r="Z234" s="42" t="s">
        <v>323</v>
      </c>
      <c r="AB234" s="42" t="s">
        <v>362</v>
      </c>
      <c r="AC234" s="42" t="s">
        <v>363</v>
      </c>
      <c r="AD234" s="42" t="s">
        <v>364</v>
      </c>
      <c r="AF234" s="42" t="s">
        <v>365</v>
      </c>
      <c r="AG234" s="42" t="s">
        <v>366</v>
      </c>
      <c r="AH234" s="42" t="s">
        <v>323</v>
      </c>
      <c r="AJ234" s="42" t="s">
        <v>330</v>
      </c>
      <c r="AK234" s="42" t="s">
        <v>331</v>
      </c>
      <c r="AL234" s="42" t="s">
        <v>332</v>
      </c>
      <c r="AR234" s="42" t="s">
        <v>347</v>
      </c>
      <c r="AS234" s="42" t="s">
        <v>348</v>
      </c>
      <c r="AT234" s="42" t="s">
        <v>323</v>
      </c>
    </row>
    <row r="235" spans="1:46" ht="11.25">
      <c r="A235" s="42" t="s">
        <v>569</v>
      </c>
      <c r="B235" s="42" t="s">
        <v>570</v>
      </c>
      <c r="C235" s="42" t="s">
        <v>320</v>
      </c>
      <c r="D235" s="42" t="s">
        <v>569</v>
      </c>
      <c r="E235" s="42" t="s">
        <v>570</v>
      </c>
      <c r="F235" s="42" t="s">
        <v>320</v>
      </c>
      <c r="T235" s="42" t="s">
        <v>365</v>
      </c>
      <c r="U235" s="42" t="s">
        <v>366</v>
      </c>
      <c r="V235" s="42" t="s">
        <v>323</v>
      </c>
      <c r="X235" s="42" t="s">
        <v>365</v>
      </c>
      <c r="Y235" s="42" t="s">
        <v>366</v>
      </c>
      <c r="Z235" s="42" t="s">
        <v>323</v>
      </c>
      <c r="AB235" s="42" t="s">
        <v>365</v>
      </c>
      <c r="AC235" s="42" t="s">
        <v>366</v>
      </c>
      <c r="AD235" s="42" t="s">
        <v>323</v>
      </c>
      <c r="AF235" s="42" t="s">
        <v>365</v>
      </c>
      <c r="AG235" s="42" t="s">
        <v>366</v>
      </c>
      <c r="AH235" s="42" t="s">
        <v>323</v>
      </c>
      <c r="AJ235" s="42" t="s">
        <v>494</v>
      </c>
      <c r="AK235" s="42" t="s">
        <v>495</v>
      </c>
      <c r="AL235" s="42" t="s">
        <v>358</v>
      </c>
      <c r="AR235" s="42" t="s">
        <v>413</v>
      </c>
      <c r="AS235" s="42" t="s">
        <v>414</v>
      </c>
      <c r="AT235" s="42" t="s">
        <v>351</v>
      </c>
    </row>
    <row r="236" spans="1:46" ht="11.25">
      <c r="A236" s="42" t="s">
        <v>571</v>
      </c>
      <c r="B236" s="42" t="s">
        <v>572</v>
      </c>
      <c r="C236" s="42" t="s">
        <v>395</v>
      </c>
      <c r="D236" s="42" t="s">
        <v>571</v>
      </c>
      <c r="E236" s="42" t="s">
        <v>572</v>
      </c>
      <c r="F236" s="42" t="s">
        <v>395</v>
      </c>
      <c r="T236" s="42" t="s">
        <v>365</v>
      </c>
      <c r="U236" s="42" t="s">
        <v>366</v>
      </c>
      <c r="V236" s="42" t="s">
        <v>323</v>
      </c>
      <c r="X236" s="42" t="s">
        <v>367</v>
      </c>
      <c r="Y236" s="42" t="s">
        <v>368</v>
      </c>
      <c r="Z236" s="42" t="s">
        <v>323</v>
      </c>
      <c r="AB236" s="42" t="s">
        <v>365</v>
      </c>
      <c r="AC236" s="42" t="s">
        <v>366</v>
      </c>
      <c r="AD236" s="42" t="s">
        <v>323</v>
      </c>
      <c r="AF236" s="42" t="s">
        <v>367</v>
      </c>
      <c r="AG236" s="42" t="s">
        <v>368</v>
      </c>
      <c r="AH236" s="42" t="s">
        <v>323</v>
      </c>
      <c r="AJ236" s="42" t="s">
        <v>496</v>
      </c>
      <c r="AK236" s="42" t="s">
        <v>497</v>
      </c>
      <c r="AL236" s="42" t="s">
        <v>498</v>
      </c>
      <c r="AR236" s="42" t="s">
        <v>410</v>
      </c>
      <c r="AS236" s="42" t="s">
        <v>411</v>
      </c>
      <c r="AT236" s="42" t="s">
        <v>412</v>
      </c>
    </row>
    <row r="237" spans="1:46" ht="11.25">
      <c r="A237" s="42" t="s">
        <v>575</v>
      </c>
      <c r="B237" s="42" t="s">
        <v>576</v>
      </c>
      <c r="C237" s="42" t="s">
        <v>320</v>
      </c>
      <c r="D237" s="42" t="s">
        <v>575</v>
      </c>
      <c r="E237" s="42" t="s">
        <v>576</v>
      </c>
      <c r="F237" s="42" t="s">
        <v>320</v>
      </c>
      <c r="T237" s="42" t="s">
        <v>367</v>
      </c>
      <c r="U237" s="42" t="s">
        <v>368</v>
      </c>
      <c r="V237" s="42" t="s">
        <v>323</v>
      </c>
      <c r="X237" s="42" t="s">
        <v>369</v>
      </c>
      <c r="Y237" s="42" t="s">
        <v>370</v>
      </c>
      <c r="Z237" s="42" t="s">
        <v>361</v>
      </c>
      <c r="AB237" s="42" t="s">
        <v>367</v>
      </c>
      <c r="AC237" s="42" t="s">
        <v>368</v>
      </c>
      <c r="AD237" s="42" t="s">
        <v>323</v>
      </c>
      <c r="AF237" s="42" t="s">
        <v>369</v>
      </c>
      <c r="AG237" s="42" t="s">
        <v>370</v>
      </c>
      <c r="AH237" s="42" t="s">
        <v>361</v>
      </c>
      <c r="AJ237" s="42" t="s">
        <v>625</v>
      </c>
      <c r="AK237" s="42" t="s">
        <v>267</v>
      </c>
      <c r="AL237" s="42" t="s">
        <v>450</v>
      </c>
      <c r="AR237" s="42" t="s">
        <v>349</v>
      </c>
      <c r="AS237" s="42" t="s">
        <v>350</v>
      </c>
      <c r="AT237" s="42" t="s">
        <v>351</v>
      </c>
    </row>
    <row r="238" spans="1:46" ht="11.25">
      <c r="A238" s="42" t="s">
        <v>577</v>
      </c>
      <c r="B238" s="42" t="s">
        <v>578</v>
      </c>
      <c r="C238" s="42" t="s">
        <v>351</v>
      </c>
      <c r="D238" s="42" t="s">
        <v>577</v>
      </c>
      <c r="E238" s="42" t="s">
        <v>578</v>
      </c>
      <c r="F238" s="42" t="s">
        <v>351</v>
      </c>
      <c r="T238" s="42" t="s">
        <v>369</v>
      </c>
      <c r="U238" s="42" t="s">
        <v>370</v>
      </c>
      <c r="V238" s="42" t="s">
        <v>361</v>
      </c>
      <c r="X238" s="42" t="s">
        <v>371</v>
      </c>
      <c r="Y238" s="42" t="s">
        <v>372</v>
      </c>
      <c r="Z238" s="42" t="s">
        <v>361</v>
      </c>
      <c r="AB238" s="42" t="s">
        <v>369</v>
      </c>
      <c r="AC238" s="42" t="s">
        <v>370</v>
      </c>
      <c r="AD238" s="42" t="s">
        <v>361</v>
      </c>
      <c r="AF238" s="42" t="s">
        <v>371</v>
      </c>
      <c r="AG238" s="42" t="s">
        <v>372</v>
      </c>
      <c r="AH238" s="42" t="s">
        <v>361</v>
      </c>
      <c r="AJ238" s="42" t="s">
        <v>626</v>
      </c>
      <c r="AK238" s="42" t="s">
        <v>267</v>
      </c>
      <c r="AL238" s="42" t="s">
        <v>627</v>
      </c>
      <c r="AR238" s="42" t="s">
        <v>349</v>
      </c>
      <c r="AS238" s="42" t="s">
        <v>350</v>
      </c>
      <c r="AT238" s="42" t="s">
        <v>351</v>
      </c>
    </row>
    <row r="239" spans="1:46" ht="11.25">
      <c r="A239" s="42" t="s">
        <v>579</v>
      </c>
      <c r="B239" s="42" t="s">
        <v>580</v>
      </c>
      <c r="C239" s="42" t="s">
        <v>412</v>
      </c>
      <c r="D239" s="42" t="s">
        <v>579</v>
      </c>
      <c r="E239" s="42" t="s">
        <v>580</v>
      </c>
      <c r="F239" s="42" t="s">
        <v>412</v>
      </c>
      <c r="T239" s="42" t="s">
        <v>371</v>
      </c>
      <c r="U239" s="42" t="s">
        <v>372</v>
      </c>
      <c r="V239" s="42" t="s">
        <v>361</v>
      </c>
      <c r="X239" s="42" t="s">
        <v>630</v>
      </c>
      <c r="Y239" s="42" t="s">
        <v>631</v>
      </c>
      <c r="Z239" s="42" t="s">
        <v>460</v>
      </c>
      <c r="AB239" s="42" t="s">
        <v>371</v>
      </c>
      <c r="AC239" s="42" t="s">
        <v>372</v>
      </c>
      <c r="AD239" s="42" t="s">
        <v>361</v>
      </c>
      <c r="AF239" s="42" t="s">
        <v>630</v>
      </c>
      <c r="AG239" s="42" t="s">
        <v>631</v>
      </c>
      <c r="AH239" s="42" t="s">
        <v>460</v>
      </c>
      <c r="AJ239" s="42" t="s">
        <v>501</v>
      </c>
      <c r="AK239" s="42" t="s">
        <v>502</v>
      </c>
      <c r="AL239" s="42" t="s">
        <v>503</v>
      </c>
      <c r="AR239" s="42" t="s">
        <v>628</v>
      </c>
      <c r="AS239" s="42" t="s">
        <v>629</v>
      </c>
      <c r="AT239" s="42" t="s">
        <v>375</v>
      </c>
    </row>
    <row r="240" spans="1:46" ht="11.25">
      <c r="A240" s="42" t="s">
        <v>573</v>
      </c>
      <c r="B240" s="42" t="s">
        <v>574</v>
      </c>
      <c r="C240" s="42" t="s">
        <v>320</v>
      </c>
      <c r="D240" s="42" t="s">
        <v>573</v>
      </c>
      <c r="E240" s="42" t="s">
        <v>574</v>
      </c>
      <c r="F240" s="42" t="s">
        <v>320</v>
      </c>
      <c r="T240" s="42" t="s">
        <v>630</v>
      </c>
      <c r="U240" s="42" t="s">
        <v>631</v>
      </c>
      <c r="V240" s="42" t="s">
        <v>460</v>
      </c>
      <c r="X240" s="42" t="s">
        <v>373</v>
      </c>
      <c r="Y240" s="42" t="s">
        <v>374</v>
      </c>
      <c r="Z240" s="42" t="s">
        <v>375</v>
      </c>
      <c r="AB240" s="42" t="s">
        <v>630</v>
      </c>
      <c r="AC240" s="42" t="s">
        <v>631</v>
      </c>
      <c r="AD240" s="42" t="s">
        <v>460</v>
      </c>
      <c r="AF240" s="42" t="s">
        <v>373</v>
      </c>
      <c r="AG240" s="42" t="s">
        <v>374</v>
      </c>
      <c r="AH240" s="42" t="s">
        <v>375</v>
      </c>
      <c r="AJ240" s="42" t="s">
        <v>499</v>
      </c>
      <c r="AK240" s="42" t="s">
        <v>500</v>
      </c>
      <c r="AL240" s="42" t="s">
        <v>351</v>
      </c>
      <c r="AR240" s="42" t="s">
        <v>417</v>
      </c>
      <c r="AS240" s="42" t="s">
        <v>418</v>
      </c>
      <c r="AT240" s="42" t="s">
        <v>320</v>
      </c>
    </row>
    <row r="241" spans="1:46" ht="11.25">
      <c r="A241" s="42" t="s">
        <v>581</v>
      </c>
      <c r="B241" s="42" t="s">
        <v>582</v>
      </c>
      <c r="C241" s="42" t="s">
        <v>351</v>
      </c>
      <c r="D241" s="42" t="s">
        <v>581</v>
      </c>
      <c r="E241" s="42" t="s">
        <v>582</v>
      </c>
      <c r="F241" s="42" t="s">
        <v>351</v>
      </c>
      <c r="T241" s="42" t="s">
        <v>373</v>
      </c>
      <c r="U241" s="42" t="s">
        <v>374</v>
      </c>
      <c r="V241" s="42" t="s">
        <v>375</v>
      </c>
      <c r="X241" s="42" t="s">
        <v>376</v>
      </c>
      <c r="Y241" s="42" t="s">
        <v>377</v>
      </c>
      <c r="Z241" s="42" t="s">
        <v>378</v>
      </c>
      <c r="AB241" s="42" t="s">
        <v>373</v>
      </c>
      <c r="AC241" s="42" t="s">
        <v>374</v>
      </c>
      <c r="AD241" s="42" t="s">
        <v>375</v>
      </c>
      <c r="AF241" s="42" t="s">
        <v>376</v>
      </c>
      <c r="AG241" s="42" t="s">
        <v>377</v>
      </c>
      <c r="AH241" s="42" t="s">
        <v>378</v>
      </c>
      <c r="AJ241" s="42" t="s">
        <v>504</v>
      </c>
      <c r="AK241" s="42" t="s">
        <v>505</v>
      </c>
      <c r="AL241" s="42" t="s">
        <v>346</v>
      </c>
      <c r="AR241" s="42" t="s">
        <v>417</v>
      </c>
      <c r="AS241" s="42" t="s">
        <v>418</v>
      </c>
      <c r="AT241" s="42" t="s">
        <v>386</v>
      </c>
    </row>
    <row r="242" spans="1:46" ht="11.25">
      <c r="A242" s="42" t="s">
        <v>583</v>
      </c>
      <c r="B242" s="42" t="s">
        <v>584</v>
      </c>
      <c r="C242" s="42" t="s">
        <v>335</v>
      </c>
      <c r="D242" s="42" t="s">
        <v>583</v>
      </c>
      <c r="E242" s="42" t="s">
        <v>584</v>
      </c>
      <c r="F242" s="42" t="s">
        <v>335</v>
      </c>
      <c r="T242" s="42" t="s">
        <v>376</v>
      </c>
      <c r="U242" s="42" t="s">
        <v>377</v>
      </c>
      <c r="V242" s="42" t="s">
        <v>378</v>
      </c>
      <c r="X242" s="42" t="s">
        <v>636</v>
      </c>
      <c r="Y242" s="42" t="s">
        <v>267</v>
      </c>
      <c r="Z242" s="42" t="s">
        <v>633</v>
      </c>
      <c r="AB242" s="42" t="s">
        <v>376</v>
      </c>
      <c r="AC242" s="42" t="s">
        <v>377</v>
      </c>
      <c r="AD242" s="42" t="s">
        <v>378</v>
      </c>
      <c r="AF242" s="42" t="s">
        <v>636</v>
      </c>
      <c r="AG242" s="42" t="s">
        <v>267</v>
      </c>
      <c r="AH242" s="42" t="s">
        <v>633</v>
      </c>
      <c r="AJ242" s="42" t="s">
        <v>506</v>
      </c>
      <c r="AK242" s="42" t="s">
        <v>507</v>
      </c>
      <c r="AL242" s="42" t="s">
        <v>282</v>
      </c>
      <c r="AR242" s="42" t="s">
        <v>415</v>
      </c>
      <c r="AS242" s="42" t="s">
        <v>416</v>
      </c>
      <c r="AT242" s="42" t="s">
        <v>401</v>
      </c>
    </row>
    <row r="243" spans="1:46" ht="11.25">
      <c r="A243" s="42" t="s">
        <v>585</v>
      </c>
      <c r="B243" s="42" t="s">
        <v>586</v>
      </c>
      <c r="C243" s="42" t="s">
        <v>412</v>
      </c>
      <c r="D243" s="42" t="s">
        <v>585</v>
      </c>
      <c r="E243" s="42" t="s">
        <v>586</v>
      </c>
      <c r="F243" s="42" t="s">
        <v>412</v>
      </c>
      <c r="T243" s="42" t="s">
        <v>636</v>
      </c>
      <c r="U243" s="42" t="s">
        <v>267</v>
      </c>
      <c r="V243" s="42" t="s">
        <v>633</v>
      </c>
      <c r="X243" s="42" t="s">
        <v>632</v>
      </c>
      <c r="Y243" s="42" t="s">
        <v>267</v>
      </c>
      <c r="Z243" s="42" t="s">
        <v>633</v>
      </c>
      <c r="AB243" s="42" t="s">
        <v>636</v>
      </c>
      <c r="AC243" s="42" t="s">
        <v>267</v>
      </c>
      <c r="AD243" s="42" t="s">
        <v>633</v>
      </c>
      <c r="AF243" s="42" t="s">
        <v>632</v>
      </c>
      <c r="AG243" s="42" t="s">
        <v>267</v>
      </c>
      <c r="AH243" s="42" t="s">
        <v>633</v>
      </c>
      <c r="AJ243" s="42" t="s">
        <v>508</v>
      </c>
      <c r="AK243" s="42" t="s">
        <v>509</v>
      </c>
      <c r="AL243" s="42" t="s">
        <v>332</v>
      </c>
      <c r="AR243" s="42" t="s">
        <v>354</v>
      </c>
      <c r="AS243" s="42" t="s">
        <v>355</v>
      </c>
      <c r="AT243" s="42" t="s">
        <v>282</v>
      </c>
    </row>
    <row r="244" spans="1:46" ht="11.25">
      <c r="A244" s="42" t="s">
        <v>591</v>
      </c>
      <c r="B244" s="42" t="s">
        <v>592</v>
      </c>
      <c r="C244" s="42" t="s">
        <v>412</v>
      </c>
      <c r="D244" s="42" t="s">
        <v>591</v>
      </c>
      <c r="E244" s="42" t="s">
        <v>592</v>
      </c>
      <c r="F244" s="42" t="s">
        <v>412</v>
      </c>
      <c r="T244" s="42" t="s">
        <v>632</v>
      </c>
      <c r="U244" s="42" t="s">
        <v>267</v>
      </c>
      <c r="V244" s="42" t="s">
        <v>633</v>
      </c>
      <c r="X244" s="42" t="s">
        <v>379</v>
      </c>
      <c r="Y244" s="42" t="s">
        <v>380</v>
      </c>
      <c r="Z244" s="42" t="s">
        <v>381</v>
      </c>
      <c r="AB244" s="42" t="s">
        <v>632</v>
      </c>
      <c r="AC244" s="42" t="s">
        <v>267</v>
      </c>
      <c r="AD244" s="42" t="s">
        <v>633</v>
      </c>
      <c r="AF244" s="42" t="s">
        <v>379</v>
      </c>
      <c r="AG244" s="42" t="s">
        <v>380</v>
      </c>
      <c r="AH244" s="42" t="s">
        <v>381</v>
      </c>
      <c r="AJ244" s="42" t="s">
        <v>512</v>
      </c>
      <c r="AK244" s="42" t="s">
        <v>513</v>
      </c>
      <c r="AL244" s="42" t="s">
        <v>282</v>
      </c>
      <c r="AR244" s="42" t="s">
        <v>419</v>
      </c>
      <c r="AS244" s="42" t="s">
        <v>420</v>
      </c>
      <c r="AT244" s="42" t="s">
        <v>364</v>
      </c>
    </row>
    <row r="245" spans="1:46" ht="11.25">
      <c r="A245" s="42" t="s">
        <v>589</v>
      </c>
      <c r="B245" s="42" t="s">
        <v>590</v>
      </c>
      <c r="C245" s="42" t="s">
        <v>351</v>
      </c>
      <c r="D245" s="42" t="s">
        <v>589</v>
      </c>
      <c r="E245" s="42" t="s">
        <v>590</v>
      </c>
      <c r="F245" s="42" t="s">
        <v>351</v>
      </c>
      <c r="T245" s="42" t="s">
        <v>379</v>
      </c>
      <c r="U245" s="42" t="s">
        <v>380</v>
      </c>
      <c r="V245" s="42" t="s">
        <v>381</v>
      </c>
      <c r="X245" s="42" t="s">
        <v>382</v>
      </c>
      <c r="Y245" s="42" t="s">
        <v>270</v>
      </c>
      <c r="Z245" s="42" t="s">
        <v>383</v>
      </c>
      <c r="AB245" s="42" t="s">
        <v>379</v>
      </c>
      <c r="AC245" s="42" t="s">
        <v>380</v>
      </c>
      <c r="AD245" s="42" t="s">
        <v>381</v>
      </c>
      <c r="AF245" s="42" t="s">
        <v>382</v>
      </c>
      <c r="AG245" s="42" t="s">
        <v>270</v>
      </c>
      <c r="AH245" s="42" t="s">
        <v>383</v>
      </c>
      <c r="AJ245" s="42" t="s">
        <v>333</v>
      </c>
      <c r="AK245" s="42" t="s">
        <v>334</v>
      </c>
      <c r="AL245" s="42" t="s">
        <v>335</v>
      </c>
      <c r="AR245" s="42" t="s">
        <v>352</v>
      </c>
      <c r="AS245" s="42" t="s">
        <v>353</v>
      </c>
      <c r="AT245" s="42" t="s">
        <v>282</v>
      </c>
    </row>
    <row r="246" spans="1:46" ht="11.25">
      <c r="A246" s="42" t="s">
        <v>593</v>
      </c>
      <c r="B246" s="42" t="s">
        <v>594</v>
      </c>
      <c r="C246" s="42" t="s">
        <v>395</v>
      </c>
      <c r="D246" s="42" t="s">
        <v>593</v>
      </c>
      <c r="E246" s="42" t="s">
        <v>594</v>
      </c>
      <c r="F246" s="42" t="s">
        <v>395</v>
      </c>
      <c r="T246" s="42" t="s">
        <v>382</v>
      </c>
      <c r="U246" s="42" t="s">
        <v>270</v>
      </c>
      <c r="V246" s="42" t="s">
        <v>383</v>
      </c>
      <c r="X246" s="42" t="s">
        <v>382</v>
      </c>
      <c r="Y246" s="42" t="s">
        <v>270</v>
      </c>
      <c r="Z246" s="42" t="s">
        <v>383</v>
      </c>
      <c r="AB246" s="42" t="s">
        <v>382</v>
      </c>
      <c r="AC246" s="42" t="s">
        <v>270</v>
      </c>
      <c r="AD246" s="42" t="s">
        <v>383</v>
      </c>
      <c r="AF246" s="42" t="s">
        <v>382</v>
      </c>
      <c r="AG246" s="42" t="s">
        <v>270</v>
      </c>
      <c r="AH246" s="42" t="s">
        <v>383</v>
      </c>
      <c r="AJ246" s="42" t="s">
        <v>333</v>
      </c>
      <c r="AK246" s="42" t="s">
        <v>334</v>
      </c>
      <c r="AL246" s="42" t="s">
        <v>335</v>
      </c>
      <c r="AR246" s="42" t="s">
        <v>421</v>
      </c>
      <c r="AS246" s="42" t="s">
        <v>422</v>
      </c>
      <c r="AT246" s="42" t="s">
        <v>323</v>
      </c>
    </row>
    <row r="247" spans="1:46" ht="11.25">
      <c r="A247" s="42" t="s">
        <v>587</v>
      </c>
      <c r="B247" s="42" t="s">
        <v>588</v>
      </c>
      <c r="C247" s="42" t="s">
        <v>338</v>
      </c>
      <c r="D247" s="42" t="s">
        <v>587</v>
      </c>
      <c r="E247" s="42" t="s">
        <v>588</v>
      </c>
      <c r="F247" s="42" t="s">
        <v>338</v>
      </c>
      <c r="T247" s="42" t="s">
        <v>382</v>
      </c>
      <c r="U247" s="42" t="s">
        <v>270</v>
      </c>
      <c r="V247" s="42" t="s">
        <v>383</v>
      </c>
      <c r="X247" s="42" t="s">
        <v>634</v>
      </c>
      <c r="Y247" s="42" t="s">
        <v>635</v>
      </c>
      <c r="Z247" s="42" t="s">
        <v>627</v>
      </c>
      <c r="AB247" s="42" t="s">
        <v>382</v>
      </c>
      <c r="AC247" s="42" t="s">
        <v>270</v>
      </c>
      <c r="AD247" s="42" t="s">
        <v>383</v>
      </c>
      <c r="AF247" s="42" t="s">
        <v>634</v>
      </c>
      <c r="AG247" s="42" t="s">
        <v>635</v>
      </c>
      <c r="AH247" s="42" t="s">
        <v>627</v>
      </c>
      <c r="AJ247" s="42" t="s">
        <v>510</v>
      </c>
      <c r="AK247" s="42" t="s">
        <v>511</v>
      </c>
      <c r="AL247" s="42" t="s">
        <v>323</v>
      </c>
      <c r="AR247" s="42" t="s">
        <v>426</v>
      </c>
      <c r="AS247" s="42" t="s">
        <v>427</v>
      </c>
      <c r="AT247" s="42" t="s">
        <v>428</v>
      </c>
    </row>
    <row r="248" spans="1:46" ht="11.25">
      <c r="A248" s="42" t="s">
        <v>595</v>
      </c>
      <c r="B248" s="42" t="s">
        <v>596</v>
      </c>
      <c r="C248" s="42" t="s">
        <v>597</v>
      </c>
      <c r="D248" s="42" t="s">
        <v>595</v>
      </c>
      <c r="E248" s="42" t="s">
        <v>596</v>
      </c>
      <c r="F248" s="42" t="s">
        <v>597</v>
      </c>
      <c r="T248" s="42" t="s">
        <v>634</v>
      </c>
      <c r="U248" s="42" t="s">
        <v>635</v>
      </c>
      <c r="V248" s="42" t="s">
        <v>627</v>
      </c>
      <c r="X248" s="42" t="s">
        <v>637</v>
      </c>
      <c r="Y248" s="42" t="s">
        <v>638</v>
      </c>
      <c r="Z248" s="42" t="s">
        <v>620</v>
      </c>
      <c r="AB248" s="42" t="s">
        <v>634</v>
      </c>
      <c r="AC248" s="42" t="s">
        <v>635</v>
      </c>
      <c r="AD248" s="42" t="s">
        <v>627</v>
      </c>
      <c r="AF248" s="42" t="s">
        <v>637</v>
      </c>
      <c r="AG248" s="42" t="s">
        <v>638</v>
      </c>
      <c r="AH248" s="42" t="s">
        <v>620</v>
      </c>
      <c r="AJ248" s="42" t="s">
        <v>336</v>
      </c>
      <c r="AK248" s="42" t="s">
        <v>337</v>
      </c>
      <c r="AL248" s="42" t="s">
        <v>338</v>
      </c>
      <c r="AR248" s="42" t="s">
        <v>356</v>
      </c>
      <c r="AS248" s="42" t="s">
        <v>357</v>
      </c>
      <c r="AT248" s="42" t="s">
        <v>358</v>
      </c>
    </row>
    <row r="249" spans="1:46" ht="11.25">
      <c r="A249" s="42" t="s">
        <v>598</v>
      </c>
      <c r="B249" s="42" t="s">
        <v>599</v>
      </c>
      <c r="C249" s="42" t="s">
        <v>351</v>
      </c>
      <c r="D249" s="42" t="s">
        <v>598</v>
      </c>
      <c r="E249" s="42" t="s">
        <v>599</v>
      </c>
      <c r="F249" s="42" t="s">
        <v>351</v>
      </c>
      <c r="T249" s="42" t="s">
        <v>637</v>
      </c>
      <c r="U249" s="42" t="s">
        <v>638</v>
      </c>
      <c r="V249" s="42" t="s">
        <v>620</v>
      </c>
      <c r="AB249" s="42" t="s">
        <v>637</v>
      </c>
      <c r="AC249" s="42" t="s">
        <v>638</v>
      </c>
      <c r="AD249" s="42" t="s">
        <v>620</v>
      </c>
      <c r="AJ249" s="42" t="s">
        <v>336</v>
      </c>
      <c r="AK249" s="42" t="s">
        <v>337</v>
      </c>
      <c r="AL249" s="42" t="s">
        <v>338</v>
      </c>
      <c r="AR249" s="42" t="s">
        <v>423</v>
      </c>
      <c r="AS249" s="42" t="s">
        <v>424</v>
      </c>
      <c r="AT249" s="42" t="s">
        <v>425</v>
      </c>
    </row>
    <row r="250" spans="1:46" ht="11.25">
      <c r="A250" s="42" t="s">
        <v>600</v>
      </c>
      <c r="B250" s="42" t="s">
        <v>601</v>
      </c>
      <c r="C250" s="42" t="s">
        <v>602</v>
      </c>
      <c r="D250" s="42" t="s">
        <v>600</v>
      </c>
      <c r="E250" s="42" t="s">
        <v>601</v>
      </c>
      <c r="F250" s="42" t="s">
        <v>602</v>
      </c>
      <c r="AJ250" s="42" t="s">
        <v>514</v>
      </c>
      <c r="AK250" s="42" t="s">
        <v>515</v>
      </c>
      <c r="AL250" s="42" t="s">
        <v>343</v>
      </c>
      <c r="AR250" s="42" t="s">
        <v>429</v>
      </c>
      <c r="AS250" s="42" t="s">
        <v>430</v>
      </c>
      <c r="AT250" s="42" t="s">
        <v>431</v>
      </c>
    </row>
    <row r="251" spans="1:46" ht="11.25">
      <c r="A251" s="42" t="s">
        <v>603</v>
      </c>
      <c r="B251" s="42" t="s">
        <v>604</v>
      </c>
      <c r="C251" s="42" t="s">
        <v>530</v>
      </c>
      <c r="D251" s="42" t="s">
        <v>603</v>
      </c>
      <c r="E251" s="42" t="s">
        <v>604</v>
      </c>
      <c r="F251" s="42" t="s">
        <v>530</v>
      </c>
      <c r="AJ251" s="42" t="s">
        <v>339</v>
      </c>
      <c r="AK251" s="42" t="s">
        <v>340</v>
      </c>
      <c r="AL251" s="42" t="s">
        <v>332</v>
      </c>
      <c r="AR251" s="42" t="s">
        <v>432</v>
      </c>
      <c r="AS251" s="42" t="s">
        <v>433</v>
      </c>
      <c r="AT251" s="42" t="s">
        <v>431</v>
      </c>
    </row>
    <row r="252" spans="1:46" ht="11.25">
      <c r="A252" s="42" t="s">
        <v>605</v>
      </c>
      <c r="B252" s="42" t="s">
        <v>606</v>
      </c>
      <c r="C252" s="42" t="s">
        <v>277</v>
      </c>
      <c r="D252" s="42" t="s">
        <v>605</v>
      </c>
      <c r="E252" s="42" t="s">
        <v>606</v>
      </c>
      <c r="F252" s="42" t="s">
        <v>277</v>
      </c>
      <c r="AJ252" s="42" t="s">
        <v>341</v>
      </c>
      <c r="AK252" s="42" t="s">
        <v>342</v>
      </c>
      <c r="AL252" s="42" t="s">
        <v>343</v>
      </c>
      <c r="AR252" s="42" t="s">
        <v>359</v>
      </c>
      <c r="AS252" s="42" t="s">
        <v>360</v>
      </c>
      <c r="AT252" s="42" t="s">
        <v>361</v>
      </c>
    </row>
    <row r="253" spans="1:46" ht="11.25">
      <c r="A253" s="42" t="s">
        <v>607</v>
      </c>
      <c r="B253" s="42" t="s">
        <v>608</v>
      </c>
      <c r="C253" s="42" t="s">
        <v>335</v>
      </c>
      <c r="D253" s="42" t="s">
        <v>607</v>
      </c>
      <c r="E253" s="42" t="s">
        <v>608</v>
      </c>
      <c r="F253" s="42" t="s">
        <v>335</v>
      </c>
      <c r="AJ253" s="42" t="s">
        <v>344</v>
      </c>
      <c r="AK253" s="42" t="s">
        <v>345</v>
      </c>
      <c r="AL253" s="42" t="s">
        <v>346</v>
      </c>
      <c r="AR253" s="42" t="s">
        <v>362</v>
      </c>
      <c r="AS253" s="42" t="s">
        <v>363</v>
      </c>
      <c r="AT253" s="42" t="s">
        <v>364</v>
      </c>
    </row>
    <row r="254" spans="1:46" ht="11.25">
      <c r="A254" s="42" t="s">
        <v>609</v>
      </c>
      <c r="B254" s="42" t="s">
        <v>610</v>
      </c>
      <c r="C254" s="42" t="s">
        <v>611</v>
      </c>
      <c r="D254" s="42" t="s">
        <v>609</v>
      </c>
      <c r="E254" s="42" t="s">
        <v>610</v>
      </c>
      <c r="F254" s="42" t="s">
        <v>611</v>
      </c>
      <c r="AJ254" s="42" t="s">
        <v>516</v>
      </c>
      <c r="AK254" s="42" t="s">
        <v>517</v>
      </c>
      <c r="AL254" s="42" t="s">
        <v>518</v>
      </c>
      <c r="AR254" s="42" t="s">
        <v>434</v>
      </c>
      <c r="AS254" s="42" t="s">
        <v>435</v>
      </c>
      <c r="AT254" s="42" t="s">
        <v>335</v>
      </c>
    </row>
    <row r="255" spans="1:46" ht="11.25">
      <c r="A255" s="42" t="s">
        <v>612</v>
      </c>
      <c r="B255" s="42" t="s">
        <v>613</v>
      </c>
      <c r="C255" s="42" t="s">
        <v>450</v>
      </c>
      <c r="D255" s="42" t="s">
        <v>612</v>
      </c>
      <c r="E255" s="42" t="s">
        <v>613</v>
      </c>
      <c r="F255" s="42" t="s">
        <v>450</v>
      </c>
      <c r="AJ255" s="42" t="s">
        <v>519</v>
      </c>
      <c r="AK255" s="42" t="s">
        <v>520</v>
      </c>
      <c r="AL255" s="42" t="s">
        <v>412</v>
      </c>
      <c r="AR255" s="42" t="s">
        <v>365</v>
      </c>
      <c r="AS255" s="42" t="s">
        <v>366</v>
      </c>
      <c r="AT255" s="42" t="s">
        <v>323</v>
      </c>
    </row>
    <row r="256" spans="1:46" ht="11.25">
      <c r="A256" s="42" t="s">
        <v>614</v>
      </c>
      <c r="B256" s="42" t="s">
        <v>615</v>
      </c>
      <c r="C256" s="42" t="s">
        <v>616</v>
      </c>
      <c r="D256" s="42" t="s">
        <v>614</v>
      </c>
      <c r="E256" s="42" t="s">
        <v>615</v>
      </c>
      <c r="F256" s="42" t="s">
        <v>616</v>
      </c>
      <c r="AJ256" s="42" t="s">
        <v>521</v>
      </c>
      <c r="AK256" s="42" t="s">
        <v>522</v>
      </c>
      <c r="AL256" s="42" t="s">
        <v>523</v>
      </c>
      <c r="AR256" s="42" t="s">
        <v>365</v>
      </c>
      <c r="AS256" s="42" t="s">
        <v>366</v>
      </c>
      <c r="AT256" s="42" t="s">
        <v>323</v>
      </c>
    </row>
    <row r="257" spans="1:46" ht="11.25">
      <c r="A257" s="42" t="s">
        <v>617</v>
      </c>
      <c r="B257" s="42" t="s">
        <v>618</v>
      </c>
      <c r="C257" s="42" t="s">
        <v>351</v>
      </c>
      <c r="D257" s="42" t="s">
        <v>617</v>
      </c>
      <c r="E257" s="42" t="s">
        <v>618</v>
      </c>
      <c r="F257" s="42" t="s">
        <v>351</v>
      </c>
      <c r="AJ257" s="42" t="s">
        <v>347</v>
      </c>
      <c r="AK257" s="42" t="s">
        <v>348</v>
      </c>
      <c r="AL257" s="42" t="s">
        <v>323</v>
      </c>
      <c r="AR257" s="42" t="s">
        <v>365</v>
      </c>
      <c r="AS257" s="42" t="s">
        <v>366</v>
      </c>
      <c r="AT257" s="42" t="s">
        <v>323</v>
      </c>
    </row>
    <row r="258" spans="1:46" ht="11.25">
      <c r="A258" s="42" t="s">
        <v>619</v>
      </c>
      <c r="B258" s="42" t="s">
        <v>613</v>
      </c>
      <c r="C258" s="42" t="s">
        <v>620</v>
      </c>
      <c r="D258" s="42" t="s">
        <v>619</v>
      </c>
      <c r="E258" s="42" t="s">
        <v>613</v>
      </c>
      <c r="F258" s="42" t="s">
        <v>620</v>
      </c>
      <c r="AJ258" s="42" t="s">
        <v>524</v>
      </c>
      <c r="AK258" s="42" t="s">
        <v>525</v>
      </c>
      <c r="AL258" s="42" t="s">
        <v>412</v>
      </c>
      <c r="AR258" s="42" t="s">
        <v>367</v>
      </c>
      <c r="AS258" s="42" t="s">
        <v>368</v>
      </c>
      <c r="AT258" s="42" t="s">
        <v>323</v>
      </c>
    </row>
    <row r="259" spans="36:46" ht="11.25">
      <c r="AJ259" s="42" t="s">
        <v>526</v>
      </c>
      <c r="AK259" s="42" t="s">
        <v>527</v>
      </c>
      <c r="AL259" s="42" t="s">
        <v>395</v>
      </c>
      <c r="AR259" s="42" t="s">
        <v>436</v>
      </c>
      <c r="AS259" s="42" t="s">
        <v>437</v>
      </c>
      <c r="AT259" s="42" t="s">
        <v>438</v>
      </c>
    </row>
    <row r="260" spans="36:46" ht="11.25">
      <c r="AJ260" s="42" t="s">
        <v>528</v>
      </c>
      <c r="AK260" s="42" t="s">
        <v>529</v>
      </c>
      <c r="AL260" s="42" t="s">
        <v>530</v>
      </c>
      <c r="AR260" s="42" t="s">
        <v>369</v>
      </c>
      <c r="AS260" s="42" t="s">
        <v>370</v>
      </c>
      <c r="AT260" s="42" t="s">
        <v>361</v>
      </c>
    </row>
    <row r="261" spans="36:46" ht="11.25">
      <c r="AJ261" s="42" t="s">
        <v>531</v>
      </c>
      <c r="AK261" s="42" t="s">
        <v>532</v>
      </c>
      <c r="AL261" s="42" t="s">
        <v>533</v>
      </c>
      <c r="AR261" s="42" t="s">
        <v>441</v>
      </c>
      <c r="AS261" s="42" t="s">
        <v>442</v>
      </c>
      <c r="AT261" s="42" t="s">
        <v>320</v>
      </c>
    </row>
    <row r="262" spans="36:46" ht="11.25">
      <c r="AJ262" s="42" t="s">
        <v>534</v>
      </c>
      <c r="AK262" s="42" t="s">
        <v>535</v>
      </c>
      <c r="AL262" s="42" t="s">
        <v>335</v>
      </c>
      <c r="AR262" s="42" t="s">
        <v>371</v>
      </c>
      <c r="AS262" s="42" t="s">
        <v>372</v>
      </c>
      <c r="AT262" s="42" t="s">
        <v>361</v>
      </c>
    </row>
    <row r="263" spans="36:46" ht="11.25">
      <c r="AJ263" s="42" t="s">
        <v>536</v>
      </c>
      <c r="AK263" s="42" t="s">
        <v>537</v>
      </c>
      <c r="AL263" s="42" t="s">
        <v>314</v>
      </c>
      <c r="AR263" s="42" t="s">
        <v>439</v>
      </c>
      <c r="AS263" s="42" t="s">
        <v>440</v>
      </c>
      <c r="AT263" s="42" t="s">
        <v>297</v>
      </c>
    </row>
    <row r="264" spans="36:46" ht="11.25">
      <c r="AJ264" s="42" t="s">
        <v>538</v>
      </c>
      <c r="AK264" s="42" t="s">
        <v>539</v>
      </c>
      <c r="AL264" s="42" t="s">
        <v>314</v>
      </c>
      <c r="AR264" s="42" t="s">
        <v>443</v>
      </c>
      <c r="AS264" s="42" t="s">
        <v>444</v>
      </c>
      <c r="AT264" s="42" t="s">
        <v>412</v>
      </c>
    </row>
    <row r="265" spans="36:46" ht="11.25">
      <c r="AJ265" s="42" t="s">
        <v>540</v>
      </c>
      <c r="AK265" s="42" t="s">
        <v>541</v>
      </c>
      <c r="AL265" s="42" t="s">
        <v>320</v>
      </c>
      <c r="AR265" s="42" t="s">
        <v>445</v>
      </c>
      <c r="AS265" s="42" t="s">
        <v>446</v>
      </c>
      <c r="AT265" s="42" t="s">
        <v>447</v>
      </c>
    </row>
    <row r="266" spans="36:46" ht="11.25">
      <c r="AJ266" s="42" t="s">
        <v>544</v>
      </c>
      <c r="AK266" s="42" t="s">
        <v>545</v>
      </c>
      <c r="AL266" s="42" t="s">
        <v>395</v>
      </c>
      <c r="AR266" s="42" t="s">
        <v>630</v>
      </c>
      <c r="AS266" s="42" t="s">
        <v>631</v>
      </c>
      <c r="AT266" s="42" t="s">
        <v>460</v>
      </c>
    </row>
    <row r="267" spans="36:46" ht="11.25">
      <c r="AJ267" s="42" t="s">
        <v>349</v>
      </c>
      <c r="AK267" s="42" t="s">
        <v>350</v>
      </c>
      <c r="AL267" s="42" t="s">
        <v>351</v>
      </c>
      <c r="AR267" s="42" t="s">
        <v>448</v>
      </c>
      <c r="AS267" s="42" t="s">
        <v>449</v>
      </c>
      <c r="AT267" s="42" t="s">
        <v>450</v>
      </c>
    </row>
    <row r="268" spans="36:46" ht="11.25">
      <c r="AJ268" s="42" t="s">
        <v>349</v>
      </c>
      <c r="AK268" s="42" t="s">
        <v>350</v>
      </c>
      <c r="AL268" s="42" t="s">
        <v>351</v>
      </c>
      <c r="AR268" s="42" t="s">
        <v>373</v>
      </c>
      <c r="AS268" s="42" t="s">
        <v>374</v>
      </c>
      <c r="AT268" s="42" t="s">
        <v>375</v>
      </c>
    </row>
    <row r="269" spans="36:46" ht="11.25">
      <c r="AJ269" s="42" t="s">
        <v>628</v>
      </c>
      <c r="AK269" s="42" t="s">
        <v>629</v>
      </c>
      <c r="AL269" s="42" t="s">
        <v>375</v>
      </c>
      <c r="AR269" s="42" t="s">
        <v>376</v>
      </c>
      <c r="AS269" s="42" t="s">
        <v>377</v>
      </c>
      <c r="AT269" s="42" t="s">
        <v>378</v>
      </c>
    </row>
    <row r="270" spans="36:46" ht="11.25">
      <c r="AJ270" s="42" t="s">
        <v>542</v>
      </c>
      <c r="AK270" s="42" t="s">
        <v>543</v>
      </c>
      <c r="AL270" s="42" t="s">
        <v>395</v>
      </c>
      <c r="AR270" s="42" t="s">
        <v>636</v>
      </c>
      <c r="AS270" s="42" t="s">
        <v>267</v>
      </c>
      <c r="AT270" s="42" t="s">
        <v>633</v>
      </c>
    </row>
    <row r="271" spans="36:46" ht="11.25">
      <c r="AJ271" s="42" t="s">
        <v>354</v>
      </c>
      <c r="AK271" s="42" t="s">
        <v>355</v>
      </c>
      <c r="AL271" s="42" t="s">
        <v>282</v>
      </c>
      <c r="AR271" s="42" t="s">
        <v>451</v>
      </c>
      <c r="AS271" s="42" t="s">
        <v>385</v>
      </c>
      <c r="AT271" s="42" t="s">
        <v>452</v>
      </c>
    </row>
    <row r="272" spans="36:46" ht="11.25">
      <c r="AJ272" s="42" t="s">
        <v>352</v>
      </c>
      <c r="AK272" s="42" t="s">
        <v>353</v>
      </c>
      <c r="AL272" s="42" t="s">
        <v>282</v>
      </c>
      <c r="AR272" s="42" t="s">
        <v>632</v>
      </c>
      <c r="AS272" s="42" t="s">
        <v>267</v>
      </c>
      <c r="AT272" s="42" t="s">
        <v>633</v>
      </c>
    </row>
    <row r="273" spans="36:46" ht="11.25">
      <c r="AJ273" s="42" t="s">
        <v>546</v>
      </c>
      <c r="AK273" s="42" t="s">
        <v>547</v>
      </c>
      <c r="AL273" s="42" t="s">
        <v>323</v>
      </c>
      <c r="AR273" s="42" t="s">
        <v>379</v>
      </c>
      <c r="AS273" s="42" t="s">
        <v>380</v>
      </c>
      <c r="AT273" s="42" t="s">
        <v>381</v>
      </c>
    </row>
    <row r="274" spans="36:46" ht="11.25">
      <c r="AJ274" s="42" t="s">
        <v>548</v>
      </c>
      <c r="AK274" s="42" t="s">
        <v>549</v>
      </c>
      <c r="AL274" s="42" t="s">
        <v>395</v>
      </c>
      <c r="AR274" s="42" t="s">
        <v>382</v>
      </c>
      <c r="AS274" s="42" t="s">
        <v>270</v>
      </c>
      <c r="AT274" s="42" t="s">
        <v>383</v>
      </c>
    </row>
    <row r="275" spans="36:46" ht="11.25">
      <c r="AJ275" s="42" t="s">
        <v>554</v>
      </c>
      <c r="AK275" s="42" t="s">
        <v>555</v>
      </c>
      <c r="AL275" s="42" t="s">
        <v>314</v>
      </c>
      <c r="AR275" s="42" t="s">
        <v>382</v>
      </c>
      <c r="AS275" s="42" t="s">
        <v>270</v>
      </c>
      <c r="AT275" s="42" t="s">
        <v>383</v>
      </c>
    </row>
    <row r="276" spans="36:46" ht="11.25">
      <c r="AJ276" s="42" t="s">
        <v>356</v>
      </c>
      <c r="AK276" s="42" t="s">
        <v>357</v>
      </c>
      <c r="AL276" s="42" t="s">
        <v>358</v>
      </c>
      <c r="AR276" s="42" t="s">
        <v>634</v>
      </c>
      <c r="AS276" s="42" t="s">
        <v>635</v>
      </c>
      <c r="AT276" s="42" t="s">
        <v>627</v>
      </c>
    </row>
    <row r="277" spans="36:46" ht="11.25">
      <c r="AJ277" s="42" t="s">
        <v>356</v>
      </c>
      <c r="AK277" s="42" t="s">
        <v>357</v>
      </c>
      <c r="AL277" s="42" t="s">
        <v>358</v>
      </c>
      <c r="AR277" s="42" t="s">
        <v>637</v>
      </c>
      <c r="AS277" s="42" t="s">
        <v>638</v>
      </c>
      <c r="AT277" s="42" t="s">
        <v>620</v>
      </c>
    </row>
    <row r="278" spans="36:38" ht="11.25">
      <c r="AJ278" s="42" t="s">
        <v>550</v>
      </c>
      <c r="AK278" s="42" t="s">
        <v>551</v>
      </c>
      <c r="AL278" s="42" t="s">
        <v>351</v>
      </c>
    </row>
    <row r="279" spans="36:38" ht="11.25">
      <c r="AJ279" s="42" t="s">
        <v>552</v>
      </c>
      <c r="AK279" s="42" t="s">
        <v>553</v>
      </c>
      <c r="AL279" s="42" t="s">
        <v>351</v>
      </c>
    </row>
    <row r="280" spans="36:38" ht="11.25">
      <c r="AJ280" s="42" t="s">
        <v>359</v>
      </c>
      <c r="AK280" s="42" t="s">
        <v>360</v>
      </c>
      <c r="AL280" s="42" t="s">
        <v>361</v>
      </c>
    </row>
    <row r="281" spans="36:38" ht="11.25">
      <c r="AJ281" s="42" t="s">
        <v>362</v>
      </c>
      <c r="AK281" s="42" t="s">
        <v>363</v>
      </c>
      <c r="AL281" s="42" t="s">
        <v>364</v>
      </c>
    </row>
    <row r="282" spans="36:38" ht="11.25">
      <c r="AJ282" s="42" t="s">
        <v>434</v>
      </c>
      <c r="AK282" s="42" t="s">
        <v>435</v>
      </c>
      <c r="AL282" s="42" t="s">
        <v>335</v>
      </c>
    </row>
    <row r="283" spans="36:38" ht="11.25">
      <c r="AJ283" s="42" t="s">
        <v>365</v>
      </c>
      <c r="AK283" s="42" t="s">
        <v>366</v>
      </c>
      <c r="AL283" s="42" t="s">
        <v>323</v>
      </c>
    </row>
    <row r="284" spans="36:38" ht="11.25">
      <c r="AJ284" s="42" t="s">
        <v>365</v>
      </c>
      <c r="AK284" s="42" t="s">
        <v>366</v>
      </c>
      <c r="AL284" s="42" t="s">
        <v>323</v>
      </c>
    </row>
    <row r="285" spans="36:38" ht="11.25">
      <c r="AJ285" s="42" t="s">
        <v>367</v>
      </c>
      <c r="AK285" s="42" t="s">
        <v>368</v>
      </c>
      <c r="AL285" s="42" t="s">
        <v>323</v>
      </c>
    </row>
    <row r="286" spans="36:38" ht="11.25">
      <c r="AJ286" s="42" t="s">
        <v>558</v>
      </c>
      <c r="AK286" s="42" t="s">
        <v>559</v>
      </c>
      <c r="AL286" s="42" t="s">
        <v>560</v>
      </c>
    </row>
    <row r="287" spans="36:38" ht="11.25">
      <c r="AJ287" s="42" t="s">
        <v>561</v>
      </c>
      <c r="AK287" s="42" t="s">
        <v>562</v>
      </c>
      <c r="AL287" s="42" t="s">
        <v>563</v>
      </c>
    </row>
    <row r="288" spans="36:38" ht="11.25">
      <c r="AJ288" s="42" t="s">
        <v>564</v>
      </c>
      <c r="AK288" s="42" t="s">
        <v>565</v>
      </c>
      <c r="AL288" s="42" t="s">
        <v>566</v>
      </c>
    </row>
    <row r="289" spans="36:38" ht="11.25">
      <c r="AJ289" s="42" t="s">
        <v>567</v>
      </c>
      <c r="AK289" s="42" t="s">
        <v>568</v>
      </c>
      <c r="AL289" s="42" t="s">
        <v>358</v>
      </c>
    </row>
    <row r="290" spans="36:38" ht="11.25">
      <c r="AJ290" s="42" t="s">
        <v>556</v>
      </c>
      <c r="AK290" s="42" t="s">
        <v>557</v>
      </c>
      <c r="AL290" s="42" t="s">
        <v>314</v>
      </c>
    </row>
    <row r="291" spans="36:38" ht="11.25">
      <c r="AJ291" s="42" t="s">
        <v>569</v>
      </c>
      <c r="AK291" s="42" t="s">
        <v>570</v>
      </c>
      <c r="AL291" s="42" t="s">
        <v>320</v>
      </c>
    </row>
    <row r="292" spans="36:38" ht="11.25">
      <c r="AJ292" s="42" t="s">
        <v>571</v>
      </c>
      <c r="AK292" s="42" t="s">
        <v>572</v>
      </c>
      <c r="AL292" s="42" t="s">
        <v>395</v>
      </c>
    </row>
    <row r="293" spans="36:38" ht="11.25">
      <c r="AJ293" s="42" t="s">
        <v>369</v>
      </c>
      <c r="AK293" s="42" t="s">
        <v>370</v>
      </c>
      <c r="AL293" s="42" t="s">
        <v>361</v>
      </c>
    </row>
    <row r="294" spans="36:38" ht="11.25">
      <c r="AJ294" s="42" t="s">
        <v>575</v>
      </c>
      <c r="AK294" s="42" t="s">
        <v>576</v>
      </c>
      <c r="AL294" s="42" t="s">
        <v>320</v>
      </c>
    </row>
    <row r="295" spans="36:38" ht="11.25">
      <c r="AJ295" s="42" t="s">
        <v>577</v>
      </c>
      <c r="AK295" s="42" t="s">
        <v>578</v>
      </c>
      <c r="AL295" s="42" t="s">
        <v>351</v>
      </c>
    </row>
    <row r="296" spans="36:38" ht="11.25">
      <c r="AJ296" s="42" t="s">
        <v>579</v>
      </c>
      <c r="AK296" s="42" t="s">
        <v>580</v>
      </c>
      <c r="AL296" s="42" t="s">
        <v>412</v>
      </c>
    </row>
    <row r="297" spans="36:38" ht="11.25">
      <c r="AJ297" s="42" t="s">
        <v>573</v>
      </c>
      <c r="AK297" s="42" t="s">
        <v>574</v>
      </c>
      <c r="AL297" s="42" t="s">
        <v>320</v>
      </c>
    </row>
    <row r="298" spans="36:38" ht="11.25">
      <c r="AJ298" s="42" t="s">
        <v>371</v>
      </c>
      <c r="AK298" s="42" t="s">
        <v>372</v>
      </c>
      <c r="AL298" s="42" t="s">
        <v>361</v>
      </c>
    </row>
    <row r="299" spans="36:38" ht="11.25">
      <c r="AJ299" s="42" t="s">
        <v>581</v>
      </c>
      <c r="AK299" s="42" t="s">
        <v>582</v>
      </c>
      <c r="AL299" s="42" t="s">
        <v>351</v>
      </c>
    </row>
    <row r="300" spans="36:38" ht="11.25">
      <c r="AJ300" s="42" t="s">
        <v>583</v>
      </c>
      <c r="AK300" s="42" t="s">
        <v>584</v>
      </c>
      <c r="AL300" s="42" t="s">
        <v>335</v>
      </c>
    </row>
    <row r="301" spans="36:38" ht="11.25">
      <c r="AJ301" s="42" t="s">
        <v>585</v>
      </c>
      <c r="AK301" s="42" t="s">
        <v>586</v>
      </c>
      <c r="AL301" s="42" t="s">
        <v>412</v>
      </c>
    </row>
    <row r="302" spans="36:38" ht="11.25">
      <c r="AJ302" s="42" t="s">
        <v>591</v>
      </c>
      <c r="AK302" s="42" t="s">
        <v>592</v>
      </c>
      <c r="AL302" s="42" t="s">
        <v>412</v>
      </c>
    </row>
    <row r="303" spans="36:38" ht="11.25">
      <c r="AJ303" s="42" t="s">
        <v>589</v>
      </c>
      <c r="AK303" s="42" t="s">
        <v>590</v>
      </c>
      <c r="AL303" s="42" t="s">
        <v>351</v>
      </c>
    </row>
    <row r="304" spans="36:38" ht="11.25">
      <c r="AJ304" s="42" t="s">
        <v>593</v>
      </c>
      <c r="AK304" s="42" t="s">
        <v>594</v>
      </c>
      <c r="AL304" s="42" t="s">
        <v>395</v>
      </c>
    </row>
    <row r="305" spans="36:38" ht="11.25">
      <c r="AJ305" s="42" t="s">
        <v>587</v>
      </c>
      <c r="AK305" s="42" t="s">
        <v>588</v>
      </c>
      <c r="AL305" s="42" t="s">
        <v>338</v>
      </c>
    </row>
    <row r="306" spans="36:38" ht="11.25">
      <c r="AJ306" s="42" t="s">
        <v>595</v>
      </c>
      <c r="AK306" s="42" t="s">
        <v>596</v>
      </c>
      <c r="AL306" s="42" t="s">
        <v>597</v>
      </c>
    </row>
    <row r="307" spans="36:38" ht="11.25">
      <c r="AJ307" s="42" t="s">
        <v>598</v>
      </c>
      <c r="AK307" s="42" t="s">
        <v>599</v>
      </c>
      <c r="AL307" s="42" t="s">
        <v>351</v>
      </c>
    </row>
    <row r="308" spans="36:38" ht="11.25">
      <c r="AJ308" s="42" t="s">
        <v>600</v>
      </c>
      <c r="AK308" s="42" t="s">
        <v>601</v>
      </c>
      <c r="AL308" s="42" t="s">
        <v>602</v>
      </c>
    </row>
    <row r="309" spans="36:38" ht="11.25">
      <c r="AJ309" s="42" t="s">
        <v>603</v>
      </c>
      <c r="AK309" s="42" t="s">
        <v>604</v>
      </c>
      <c r="AL309" s="42" t="s">
        <v>530</v>
      </c>
    </row>
    <row r="310" spans="36:38" ht="11.25">
      <c r="AJ310" s="42" t="s">
        <v>605</v>
      </c>
      <c r="AK310" s="42" t="s">
        <v>606</v>
      </c>
      <c r="AL310" s="42" t="s">
        <v>277</v>
      </c>
    </row>
    <row r="311" spans="36:38" ht="11.25">
      <c r="AJ311" s="42" t="s">
        <v>630</v>
      </c>
      <c r="AK311" s="42" t="s">
        <v>631</v>
      </c>
      <c r="AL311" s="42" t="s">
        <v>460</v>
      </c>
    </row>
    <row r="312" spans="36:38" ht="11.25">
      <c r="AJ312" s="42" t="s">
        <v>607</v>
      </c>
      <c r="AK312" s="42" t="s">
        <v>608</v>
      </c>
      <c r="AL312" s="42" t="s">
        <v>335</v>
      </c>
    </row>
    <row r="313" spans="36:38" ht="11.25">
      <c r="AJ313" s="42" t="s">
        <v>609</v>
      </c>
      <c r="AK313" s="42" t="s">
        <v>610</v>
      </c>
      <c r="AL313" s="42" t="s">
        <v>611</v>
      </c>
    </row>
    <row r="314" spans="36:38" ht="11.25">
      <c r="AJ314" s="42" t="s">
        <v>612</v>
      </c>
      <c r="AK314" s="42" t="s">
        <v>613</v>
      </c>
      <c r="AL314" s="42" t="s">
        <v>450</v>
      </c>
    </row>
    <row r="315" spans="36:38" ht="11.25">
      <c r="AJ315" s="42" t="s">
        <v>614</v>
      </c>
      <c r="AK315" s="42" t="s">
        <v>615</v>
      </c>
      <c r="AL315" s="42" t="s">
        <v>616</v>
      </c>
    </row>
    <row r="316" spans="36:38" ht="11.25">
      <c r="AJ316" s="42" t="s">
        <v>617</v>
      </c>
      <c r="AK316" s="42" t="s">
        <v>618</v>
      </c>
      <c r="AL316" s="42" t="s">
        <v>351</v>
      </c>
    </row>
    <row r="317" spans="36:38" ht="11.25">
      <c r="AJ317" s="42" t="s">
        <v>373</v>
      </c>
      <c r="AK317" s="42" t="s">
        <v>374</v>
      </c>
      <c r="AL317" s="42" t="s">
        <v>375</v>
      </c>
    </row>
    <row r="318" spans="36:38" ht="11.25">
      <c r="AJ318" s="42" t="s">
        <v>376</v>
      </c>
      <c r="AK318" s="42" t="s">
        <v>377</v>
      </c>
      <c r="AL318" s="42" t="s">
        <v>378</v>
      </c>
    </row>
    <row r="319" spans="36:38" ht="11.25">
      <c r="AJ319" s="42" t="s">
        <v>636</v>
      </c>
      <c r="AK319" s="42" t="s">
        <v>267</v>
      </c>
      <c r="AL319" s="42" t="s">
        <v>633</v>
      </c>
    </row>
    <row r="320" spans="36:38" ht="11.25">
      <c r="AJ320" s="42" t="s">
        <v>632</v>
      </c>
      <c r="AK320" s="42" t="s">
        <v>267</v>
      </c>
      <c r="AL320" s="42" t="s">
        <v>633</v>
      </c>
    </row>
    <row r="321" spans="36:38" ht="11.25">
      <c r="AJ321" s="42" t="s">
        <v>379</v>
      </c>
      <c r="AK321" s="42" t="s">
        <v>380</v>
      </c>
      <c r="AL321" s="42" t="s">
        <v>381</v>
      </c>
    </row>
    <row r="322" spans="36:38" ht="11.25">
      <c r="AJ322" s="42" t="s">
        <v>382</v>
      </c>
      <c r="AK322" s="42" t="s">
        <v>270</v>
      </c>
      <c r="AL322" s="42" t="s">
        <v>383</v>
      </c>
    </row>
    <row r="323" spans="36:38" ht="11.25">
      <c r="AJ323" s="42" t="s">
        <v>382</v>
      </c>
      <c r="AK323" s="42" t="s">
        <v>270</v>
      </c>
      <c r="AL323" s="42" t="s">
        <v>383</v>
      </c>
    </row>
    <row r="324" spans="36:38" ht="11.25">
      <c r="AJ324" s="42" t="s">
        <v>634</v>
      </c>
      <c r="AK324" s="42" t="s">
        <v>635</v>
      </c>
      <c r="AL324" s="42" t="s">
        <v>627</v>
      </c>
    </row>
    <row r="325" spans="36:38" ht="11.25">
      <c r="AJ325" s="42" t="s">
        <v>619</v>
      </c>
      <c r="AK325" s="42" t="s">
        <v>613</v>
      </c>
      <c r="AL325" s="42" t="s">
        <v>620</v>
      </c>
    </row>
    <row r="326" spans="36:38" ht="11.25">
      <c r="AJ326" s="42" t="s">
        <v>637</v>
      </c>
      <c r="AK326" s="42" t="s">
        <v>638</v>
      </c>
      <c r="AL326" s="42" t="s">
        <v>620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453</v>
      </c>
      <c r="B2" s="37" t="s">
        <v>454</v>
      </c>
      <c r="C2" s="37" t="s">
        <v>351</v>
      </c>
    </row>
    <row r="3" spans="1:3" ht="11.25">
      <c r="A3" s="37" t="s">
        <v>524</v>
      </c>
      <c r="B3" s="37" t="s">
        <v>525</v>
      </c>
      <c r="C3" s="37" t="s">
        <v>412</v>
      </c>
    </row>
    <row r="4" spans="1:3" ht="11.25">
      <c r="A4" s="37" t="s">
        <v>526</v>
      </c>
      <c r="B4" s="37" t="s">
        <v>527</v>
      </c>
      <c r="C4" s="37" t="s">
        <v>395</v>
      </c>
    </row>
    <row r="5" spans="1:3" ht="11.25">
      <c r="A5" s="37" t="s">
        <v>617</v>
      </c>
      <c r="B5" s="37" t="s">
        <v>618</v>
      </c>
      <c r="C5" s="37" t="s">
        <v>351</v>
      </c>
    </row>
    <row r="53" spans="1:3" ht="11.25">
      <c r="A53" s="37" t="s">
        <v>619</v>
      </c>
      <c r="B53" s="37" t="s">
        <v>613</v>
      </c>
      <c r="C53" s="37" t="s">
        <v>620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2016-04-19T13:44:24Z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